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R:\02企画課\03財政係\財政状況資料集（財政比較分析表・歳出比較分析表）\令和６年度財政状況資料集\DLファイル\"/>
    </mc:Choice>
  </mc:AlternateContent>
  <xr:revisionPtr revIDLastSave="0" documentId="13_ncr:1_{9155D8C7-386B-43F9-8B63-6E86D9654CF9}" xr6:coauthVersionLast="47" xr6:coauthVersionMax="47" xr10:uidLastSave="{00000000-0000-0000-0000-000000000000}"/>
  <bookViews>
    <workbookView xWindow="-120" yWindow="-120" windowWidth="20730" windowHeight="1104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O35" i="10" l="1"/>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BE36" i="10"/>
  <c r="AM36" i="10"/>
  <c r="C36" i="10"/>
  <c r="BE35" i="10"/>
  <c r="C35" i="10"/>
  <c r="BE34" i="10"/>
  <c r="C34" i="10"/>
  <c r="U34"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BW34" i="10" l="1"/>
  <c r="BW35" i="10" s="1"/>
  <c r="BW36" i="10" s="1"/>
  <c r="BW37" i="10" s="1"/>
  <c r="BW38" i="10" s="1"/>
  <c r="BW39" i="10" s="1"/>
  <c r="BW40" i="10" s="1"/>
  <c r="BW41" i="10" s="1"/>
  <c r="U35" i="10"/>
  <c r="U36" i="10" s="1"/>
  <c r="AM34" i="10"/>
  <c r="AM35" i="10" s="1"/>
  <c r="CO34" i="10" l="1"/>
  <c r="CO35" i="10" s="1"/>
  <c r="CO36" i="10" s="1"/>
</calcChain>
</file>

<file path=xl/sharedStrings.xml><?xml version="1.0" encoding="utf-8"?>
<sst xmlns="http://schemas.openxmlformats.org/spreadsheetml/2006/main" count="1124" uniqueCount="562">
  <si>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</si>
  <si>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</si>
  <si>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</si>
  <si>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</si>
  <si>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</si>
  <si>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</si>
  <si>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</si>
  <si>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</si>
  <si>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</si>
  <si>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</si>
  <si>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</si>
  <si>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</si>
  <si>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</si>
  <si>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</si>
  <si>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</si>
  <si>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</si>
  <si>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</si>
  <si>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</si>
  <si>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</si>
  <si>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</si>
  <si>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</si>
  <si>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</si>
  <si>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</si>
  <si>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</si>
  <si>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</si>
  <si>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</si>
  <si>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</si>
  <si>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</si>
  <si>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</si>
  <si>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</si>
  <si>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</si>
  <si>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</si>
  <si>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</si>
  <si>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</si>
  <si>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</si>
  <si>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</si>
  <si>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</si>
  <si>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</si>
  <si>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</si>
  <si>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</si>
  <si>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</si>
  <si>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</si>
  <si>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</si>
  <si>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</si>
  <si>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</si>
  <si>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</si>
  <si>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</si>
  <si>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</si>
  <si>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</si>
  <si>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</si>
  <si>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</si>
  <si>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</si>
  <si>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</si>
  <si>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</si>
  <si>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</si>
  <si>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</si>
  <si>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</si>
  <si>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</si>
  <si>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</si>
  <si>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</si>
  <si>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</si>
  <si>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</si>
  <si>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</si>
  <si>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</si>
  <si>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</si>
  <si>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</si>
  <si>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</si>
  <si>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</si>
  <si>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</si>
  <si>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</si>
  <si>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</si>
  <si>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</si>
  <si>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</si>
  <si>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</si>
  <si>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</si>
  <si>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</si>
  <si>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</si>
  <si>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</si>
  <si>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</si>
  <si>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</si>
  <si>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</si>
  <si>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Ⅲ－１</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</si>
  <si>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</si>
  <si>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</si>
  <si>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</si>
  <si>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</si>
  <si>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</si>
  <si>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</si>
  <si>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</si>
  <si>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</si>
  <si>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</si>
  <si>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</si>
  <si>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</si>
  <si>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</si>
  <si>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甘楽町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</si>
  <si>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</si>
  <si>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</si>
  <si>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</si>
  <si>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</si>
  <si>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</si>
  <si>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</si>
  <si>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</si>
  <si>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</si>
  <si>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</si>
  <si>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</si>
  <si>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</si>
  <si>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</si>
  <si>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</si>
  <si>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</si>
  <si>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</si>
  <si>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</si>
  <si>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</si>
  <si>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</si>
  <si>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</si>
  <si>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</si>
  <si>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</si>
  <si>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</si>
  <si>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-5.4</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</si>
  <si>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</si>
  <si>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</si>
  <si>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</si>
  <si>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</si>
  <si>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</si>
  <si>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</si>
  <si>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</si>
  <si>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</si>
  <si>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</si>
  <si>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</si>
  <si>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</si>
  <si>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</si>
  <si>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</si>
  <si>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</si>
  <si>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</si>
  <si>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</si>
  <si>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</si>
  <si>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</si>
  <si>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</si>
  <si>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</si>
  <si>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</si>
  <si>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</si>
  <si>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</si>
  <si>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-1.0</t>
    <phoneticPr fontId="5"/>
  </si>
  <si>
    <t>基準財政需要額</t>
    <phoneticPr fontId="25"/>
  </si>
  <si>
    <t>うち日本人(％)</t>
    <phoneticPr fontId="5"/>
  </si>
  <si>
    <t>-1.2</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</si>
  <si>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</si>
  <si>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</si>
  <si>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</si>
  <si>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</si>
  <si>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</si>
  <si>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</si>
  <si>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</si>
  <si>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</si>
  <si>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</si>
  <si>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</si>
  <si>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</si>
  <si>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</si>
  <si>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</si>
  <si>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</si>
  <si>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</si>
  <si>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</si>
  <si>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</si>
  <si>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</si>
  <si>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</si>
  <si>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</si>
  <si>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</si>
  <si>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</si>
  <si>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</si>
  <si>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</si>
  <si>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</si>
  <si>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</si>
  <si>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</si>
  <si>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t>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</si>
  <si>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</si>
  <si>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</si>
  <si>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</si>
  <si>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</si>
  <si>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</si>
  <si>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</si>
  <si>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</si>
  <si>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</si>
  <si>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</si>
  <si>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</si>
  <si>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</si>
  <si>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</si>
  <si>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</si>
  <si>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</si>
  <si>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</si>
  <si>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</si>
  <si>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</si>
  <si>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</si>
  <si>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</si>
  <si>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</si>
  <si>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</si>
  <si>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</si>
  <si>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</si>
  <si>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</si>
  <si>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</si>
  <si>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</si>
  <si>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</si>
  <si>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</si>
  <si>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</si>
  <si>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</si>
  <si>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</si>
  <si>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群馬県甘楽町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</si>
  <si>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</si>
  <si>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</si>
  <si>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</si>
  <si>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</si>
  <si>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</si>
  <si>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</si>
  <si>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</si>
  <si>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</si>
  <si>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</si>
  <si>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</si>
  <si>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</si>
  <si>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</si>
  <si>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</si>
  <si>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</si>
  <si>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</si>
  <si>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</si>
  <si>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</si>
  <si>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</si>
  <si>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</si>
  <si>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</si>
  <si>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</si>
  <si>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</si>
  <si>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</si>
  <si>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</si>
  <si>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</si>
  <si>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</si>
  <si>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</si>
  <si>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</si>
  <si>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</si>
  <si>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</si>
  <si>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</si>
  <si>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</si>
  <si>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</si>
  <si>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</si>
  <si>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</si>
  <si>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</si>
  <si>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</si>
  <si>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</si>
  <si>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</si>
  <si>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</si>
  <si>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</si>
  <si>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</si>
  <si>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</si>
  <si>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</si>
  <si>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</si>
  <si>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</si>
  <si>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</si>
  <si>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</si>
  <si>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</si>
  <si>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</si>
  <si>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</si>
  <si>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</si>
  <si>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</si>
  <si>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</si>
  <si>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</si>
  <si>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</si>
  <si>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</si>
  <si>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</si>
  <si>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</si>
  <si>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</si>
  <si>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</si>
  <si>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</si>
  <si>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</si>
  <si>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</si>
  <si>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</si>
  <si>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</si>
  <si>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</si>
  <si>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</si>
  <si>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</si>
  <si>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</si>
  <si>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</si>
  <si>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</si>
  <si>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</si>
  <si>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</si>
  <si>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</si>
  <si>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</si>
  <si>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</si>
  <si>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</si>
  <si>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</si>
  <si>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</si>
  <si>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</si>
  <si>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</si>
  <si>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</si>
  <si>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</si>
  <si>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</si>
  <si>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</si>
  <si>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</si>
  <si>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</si>
  <si>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</si>
  <si>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</si>
  <si>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</si>
  <si>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</si>
  <si>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</si>
  <si>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</si>
  <si>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</si>
  <si>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</si>
  <si>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</si>
  <si>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</si>
  <si>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</si>
  <si>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</si>
  <si>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</si>
  <si>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</si>
  <si>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</si>
  <si>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</si>
  <si>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</si>
  <si>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</si>
  <si>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</si>
  <si>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</si>
  <si>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</si>
  <si>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</si>
  <si>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</si>
  <si>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</si>
  <si>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</si>
  <si>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</si>
  <si>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</si>
  <si>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</si>
  <si>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</si>
  <si>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</si>
  <si>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</si>
  <si>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</si>
  <si>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</si>
  <si>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</si>
  <si>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6"/>
  </si>
  <si>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</si>
  <si>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</si>
  <si>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</si>
  <si>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</si>
  <si>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</si>
  <si>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</si>
  <si>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</si>
  <si>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</si>
  <si>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</si>
  <si>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</si>
  <si>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</si>
  <si>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</si>
  <si>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</si>
  <si>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</si>
  <si>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</si>
  <si>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</si>
  <si>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</si>
  <si>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</si>
  <si>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</si>
  <si>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</si>
  <si>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</si>
  <si>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</si>
  <si>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</si>
  <si>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</si>
  <si>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</si>
  <si>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</si>
  <si>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</si>
  <si>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群馬県甘楽町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</si>
  <si>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</si>
  <si>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</si>
  <si>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</si>
  <si>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</si>
  <si>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</si>
  <si>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</si>
  <si>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</si>
  <si>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</si>
  <si>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</si>
  <si>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</si>
  <si>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</si>
  <si>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</si>
  <si>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</si>
  <si>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</si>
  <si>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</si>
  <si>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</si>
  <si>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</si>
  <si>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</si>
  <si>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</si>
  <si>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</si>
  <si>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</si>
  <si>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</si>
  <si>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</si>
  <si>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</si>
  <si>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</si>
  <si>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</si>
  <si>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</si>
  <si>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</si>
  <si>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</si>
  <si>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</si>
  <si>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</si>
  <si>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</si>
  <si>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</si>
  <si>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</si>
  <si>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介護保険事業特別会計</t>
    <phoneticPr fontId="5"/>
  </si>
  <si>
    <t>後期高齢者医療特別会計</t>
    <phoneticPr fontId="5"/>
  </si>
  <si>
    <t>甘楽町水道事業会計</t>
    <phoneticPr fontId="5"/>
  </si>
  <si>
    <t>法適用企業</t>
    <phoneticPr fontId="5"/>
  </si>
  <si>
    <t>甘楽町下水道事業会計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</si>
  <si>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</si>
  <si>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</si>
  <si>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</si>
  <si>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</si>
  <si>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</si>
  <si>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</si>
  <si>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</si>
  <si>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</si>
  <si>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</si>
  <si>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</si>
  <si>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</si>
  <si>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</si>
  <si>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</si>
  <si>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</si>
  <si>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</si>
  <si>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</si>
  <si>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</si>
  <si>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</si>
  <si>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</si>
  <si>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</si>
  <si>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</si>
  <si>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</si>
  <si>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</si>
  <si>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</si>
  <si>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</si>
  <si>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</si>
  <si>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</si>
  <si>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</si>
  <si>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</si>
  <si>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</si>
  <si>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</si>
  <si>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</si>
  <si>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</si>
  <si>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</si>
  <si>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</si>
  <si>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</si>
  <si>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</si>
  <si>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</si>
  <si>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</si>
  <si>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</si>
  <si>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</si>
  <si>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</si>
  <si>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</si>
  <si>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</si>
  <si>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</si>
  <si>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</si>
  <si>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</si>
  <si>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</si>
  <si>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</si>
  <si>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</si>
  <si>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</si>
  <si>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</si>
  <si>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</si>
  <si>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</si>
  <si>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</si>
  <si>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</si>
  <si>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</si>
  <si>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</si>
  <si>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</si>
  <si>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</si>
  <si>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</si>
  <si>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</si>
  <si>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</si>
  <si>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</si>
  <si>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</si>
  <si>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</si>
  <si>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</si>
  <si>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</si>
  <si>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</si>
  <si>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</si>
  <si>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</si>
  <si>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</si>
  <si>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</si>
  <si>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</si>
  <si>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</si>
  <si>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</si>
  <si>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</si>
  <si>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</si>
  <si>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</si>
  <si>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</si>
  <si>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</si>
  <si>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</si>
  <si>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</si>
  <si>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</si>
  <si>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</si>
  <si>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</si>
  <si>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</si>
  <si>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</si>
  <si>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</si>
  <si>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</si>
  <si>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</si>
  <si>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</si>
  <si>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</si>
  <si>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</si>
  <si>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</si>
  <si>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</si>
  <si>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</si>
  <si>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</si>
  <si>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</si>
  <si>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</si>
  <si>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</si>
  <si>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</si>
  <si>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</si>
  <si>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</si>
  <si>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</si>
  <si>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</si>
  <si>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</si>
  <si>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</si>
  <si>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</si>
  <si>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</si>
  <si>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</si>
  <si>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</si>
  <si>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</si>
  <si>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</si>
  <si>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</si>
  <si>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</si>
  <si>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</si>
  <si>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</si>
  <si>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</si>
  <si>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</si>
  <si>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</si>
  <si>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</si>
  <si>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</si>
  <si>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</si>
  <si>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</si>
  <si>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</si>
  <si>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</si>
  <si>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</si>
  <si>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</si>
  <si>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</si>
  <si>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</si>
  <si>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</si>
  <si>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</si>
  <si>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</si>
  <si>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</si>
  <si>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2.85</t>
  </si>
  <si>
    <t>甘楽町水道事業会計</t>
  </si>
  <si>
    <t>一般会計</t>
  </si>
  <si>
    <t>介護保険事業特別会計</t>
  </si>
  <si>
    <t>国民健康保険事業特別会計</t>
  </si>
  <si>
    <t>甘楽町下水道事業会計</t>
  </si>
  <si>
    <t>後期高齢者医療特別会計</t>
  </si>
  <si>
    <t>その他会計（赤字）</t>
  </si>
  <si>
    <t>その他会計（黒字）</t>
  </si>
  <si>
    <t>R02</t>
    <phoneticPr fontId="5"/>
  </si>
  <si>
    <t>R03</t>
    <phoneticPr fontId="5"/>
  </si>
  <si>
    <t>R04</t>
    <phoneticPr fontId="5"/>
  </si>
  <si>
    <t>R05</t>
    <phoneticPr fontId="5"/>
  </si>
  <si>
    <t>R06</t>
    <phoneticPr fontId="5"/>
  </si>
  <si>
    <t>甘楽町都市農村交流協会</t>
  </si>
  <si>
    <t>甘楽町国際交流振興協会</t>
  </si>
  <si>
    <t>甘楽郡土地開発公社</t>
  </si>
  <si>
    <t>富岡地域医療企業団</t>
  </si>
  <si>
    <t>群馬県後期高齢者医療広域連合（一般会計）</t>
  </si>
  <si>
    <t>群馬県後期高齢者医療広域連合（事業会計）</t>
  </si>
  <si>
    <t>群馬県市町村会館管理組合</t>
  </si>
  <si>
    <t>群馬県市町村総合事務組合（一般会計）</t>
    <rPh sb="13" eb="17">
      <t>イッパンカイケイ</t>
    </rPh>
    <phoneticPr fontId="2"/>
  </si>
  <si>
    <t>富岡甘楽広域市町村圏振興整備組合（一般会計）</t>
    <rPh sb="17" eb="21">
      <t>イッパンカイケイ</t>
    </rPh>
    <phoneticPr fontId="2"/>
  </si>
  <si>
    <t>群馬県市町村総合事務組合
（群馬県市町村公平委員会特別会計）</t>
    <rPh sb="14" eb="17">
      <t>グンマケン</t>
    </rPh>
    <rPh sb="17" eb="20">
      <t>シチョウソン</t>
    </rPh>
    <rPh sb="20" eb="22">
      <t>コウヘイ</t>
    </rPh>
    <rPh sb="22" eb="25">
      <t>イインカイ</t>
    </rPh>
    <rPh sb="25" eb="27">
      <t>トクベツ</t>
    </rPh>
    <rPh sb="27" eb="29">
      <t>カイケイ</t>
    </rPh>
    <phoneticPr fontId="2"/>
  </si>
  <si>
    <t>富岡甘楽広域市町村圏振興整備組合
（衛生管理センター事業特別会計）</t>
    <rPh sb="18" eb="20">
      <t>エイセイ</t>
    </rPh>
    <rPh sb="20" eb="22">
      <t>カンリ</t>
    </rPh>
    <rPh sb="26" eb="28">
      <t>ジギョウ</t>
    </rPh>
    <rPh sb="28" eb="30">
      <t>トクベツ</t>
    </rPh>
    <rPh sb="30" eb="32">
      <t>カイケイ</t>
    </rPh>
    <phoneticPr fontId="2"/>
  </si>
  <si>
    <t>-</t>
    <phoneticPr fontId="2"/>
  </si>
  <si>
    <t>〇</t>
    <phoneticPr fontId="2"/>
  </si>
  <si>
    <t>公立学校建築基金</t>
    <rPh sb="0" eb="2">
      <t>コウリツ</t>
    </rPh>
    <rPh sb="2" eb="4">
      <t>ガッコウ</t>
    </rPh>
    <rPh sb="4" eb="6">
      <t>ケンチク</t>
    </rPh>
    <rPh sb="6" eb="8">
      <t>キキン</t>
    </rPh>
    <phoneticPr fontId="5"/>
  </si>
  <si>
    <t>甘楽町公共施設等整備基金</t>
    <rPh sb="0" eb="3">
      <t>ｋ</t>
    </rPh>
    <rPh sb="3" eb="5">
      <t>コウキョウ</t>
    </rPh>
    <rPh sb="5" eb="7">
      <t>シセツ</t>
    </rPh>
    <rPh sb="7" eb="8">
      <t>トウ</t>
    </rPh>
    <rPh sb="8" eb="10">
      <t>セイビ</t>
    </rPh>
    <rPh sb="10" eb="12">
      <t>キキン</t>
    </rPh>
    <phoneticPr fontId="5"/>
  </si>
  <si>
    <t>長岡今朝吉福祉基金</t>
    <rPh sb="0" eb="2">
      <t>ナガオカ</t>
    </rPh>
    <rPh sb="2" eb="5">
      <t>ケサキチ</t>
    </rPh>
    <rPh sb="5" eb="7">
      <t>フクシ</t>
    </rPh>
    <rPh sb="7" eb="9">
      <t>キキン</t>
    </rPh>
    <phoneticPr fontId="5"/>
  </si>
  <si>
    <t>甘楽町ふるさとづくり基金</t>
    <rPh sb="0" eb="3">
      <t>ｋ</t>
    </rPh>
    <rPh sb="10" eb="12">
      <t>キキン</t>
    </rPh>
    <phoneticPr fontId="5"/>
  </si>
  <si>
    <t>地域福祉基金</t>
    <rPh sb="0" eb="2">
      <t>チイキ</t>
    </rPh>
    <rPh sb="2" eb="4">
      <t>フクシ</t>
    </rPh>
    <rPh sb="4" eb="6">
      <t>キキン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</si>
</sst>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18">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181" fontId="20" fillId="0" borderId="65"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0" fontId="16" fillId="0" borderId="0" xfId="6" applyAlignment="1">
      <alignment vertical="center"/>
    </xf>
    <xf numFmtId="0" fontId="16" fillId="0" borderId="38" xfId="6" applyBorder="1" applyAlignment="1">
      <alignment vertical="center"/>
    </xf>
    <xf numFmtId="178" fontId="20" fillId="0" borderId="87" xfId="11" applyNumberFormat="1" applyFont="1" applyBorder="1" applyAlignment="1">
      <alignment horizontal="right" vertical="center" shrinkToFit="1"/>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wrapText="1"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94796</c:v>
                </c:pt>
                <c:pt idx="1">
                  <c:v>85942</c:v>
                </c:pt>
                <c:pt idx="2">
                  <c:v>95007</c:v>
                </c:pt>
                <c:pt idx="3">
                  <c:v>98176</c:v>
                </c:pt>
                <c:pt idx="4">
                  <c:v>119283</c:v>
                </c:pt>
              </c:numCache>
            </c:numRef>
          </c:val>
          <c:smooth val="0"/>
          <c:extLst>
            <c:ext xmlns:c16="http://schemas.microsoft.com/office/drawing/2014/chart" uri="{C3380CC4-5D6E-409C-BE32-E72D297353CC}">
              <c16:uniqueId val="{00000000-1176-4DF9-A956-5CF03A4106CF}"/>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68167</c:v>
                </c:pt>
                <c:pt idx="1">
                  <c:v>111016</c:v>
                </c:pt>
                <c:pt idx="2">
                  <c:v>55329</c:v>
                </c:pt>
                <c:pt idx="3">
                  <c:v>135495</c:v>
                </c:pt>
                <c:pt idx="4">
                  <c:v>79167</c:v>
                </c:pt>
              </c:numCache>
            </c:numRef>
          </c:val>
          <c:smooth val="0"/>
          <c:extLst>
            <c:ext xmlns:c16="http://schemas.microsoft.com/office/drawing/2014/chart" uri="{C3380CC4-5D6E-409C-BE32-E72D297353CC}">
              <c16:uniqueId val="{00000001-1176-4DF9-A956-5CF03A4106CF}"/>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6.42</c:v>
                </c:pt>
                <c:pt idx="1">
                  <c:v>7.82</c:v>
                </c:pt>
                <c:pt idx="2">
                  <c:v>8.6</c:v>
                </c:pt>
                <c:pt idx="3">
                  <c:v>9.09</c:v>
                </c:pt>
                <c:pt idx="4">
                  <c:v>7.41</c:v>
                </c:pt>
              </c:numCache>
            </c:numRef>
          </c:val>
          <c:extLst>
            <c:ext xmlns:c16="http://schemas.microsoft.com/office/drawing/2014/chart" uri="{C3380CC4-5D6E-409C-BE32-E72D297353CC}">
              <c16:uniqueId val="{00000000-8985-4569-AB19-5265050F5B47}"/>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41.77</c:v>
                </c:pt>
                <c:pt idx="1">
                  <c:v>46.73</c:v>
                </c:pt>
                <c:pt idx="2">
                  <c:v>50.24</c:v>
                </c:pt>
                <c:pt idx="3">
                  <c:v>52.84</c:v>
                </c:pt>
                <c:pt idx="4">
                  <c:v>50.37</c:v>
                </c:pt>
              </c:numCache>
            </c:numRef>
          </c:val>
          <c:extLst>
            <c:ext xmlns:c16="http://schemas.microsoft.com/office/drawing/2014/chart" uri="{C3380CC4-5D6E-409C-BE32-E72D297353CC}">
              <c16:uniqueId val="{00000001-8985-4569-AB19-5265050F5B47}"/>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3.87</c:v>
                </c:pt>
                <c:pt idx="1">
                  <c:v>9.3000000000000007</c:v>
                </c:pt>
                <c:pt idx="2">
                  <c:v>0.91</c:v>
                </c:pt>
                <c:pt idx="3">
                  <c:v>3.4</c:v>
                </c:pt>
                <c:pt idx="4">
                  <c:v>-2.85</c:v>
                </c:pt>
              </c:numCache>
            </c:numRef>
          </c:val>
          <c:smooth val="0"/>
          <c:extLst>
            <c:ext xmlns:c16="http://schemas.microsoft.com/office/drawing/2014/chart" uri="{C3380CC4-5D6E-409C-BE32-E72D297353CC}">
              <c16:uniqueId val="{00000002-8985-4569-AB19-5265050F5B47}"/>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0.03</c:v>
                </c:pt>
                <c:pt idx="2">
                  <c:v>#N/A</c:v>
                </c:pt>
                <c:pt idx="3">
                  <c:v>0.03</c:v>
                </c:pt>
                <c:pt idx="4">
                  <c:v>#N/A</c:v>
                </c:pt>
                <c:pt idx="5">
                  <c:v>0.03</c:v>
                </c:pt>
                <c:pt idx="6">
                  <c:v>#N/A</c:v>
                </c:pt>
                <c:pt idx="7">
                  <c:v>0.49</c:v>
                </c:pt>
                <c:pt idx="8">
                  <c:v>0</c:v>
                </c:pt>
                <c:pt idx="9">
                  <c:v>0</c:v>
                </c:pt>
              </c:numCache>
            </c:numRef>
          </c:val>
          <c:extLst>
            <c:ext xmlns:c16="http://schemas.microsoft.com/office/drawing/2014/chart" uri="{C3380CC4-5D6E-409C-BE32-E72D297353CC}">
              <c16:uniqueId val="{00000000-1E0F-4195-9892-590FAD501228}"/>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1E0F-4195-9892-590FAD501228}"/>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1E0F-4195-9892-590FAD501228}"/>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1E0F-4195-9892-590FAD501228}"/>
            </c:ext>
          </c:extLst>
        </c:ser>
        <c:ser>
          <c:idx val="4"/>
          <c:order val="4"/>
          <c:tx>
            <c:strRef>
              <c:f>データシート!$A$31</c:f>
              <c:strCache>
                <c:ptCount val="1"/>
                <c:pt idx="0">
                  <c:v>後期高齢者医療特別会計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0.02</c:v>
                </c:pt>
                <c:pt idx="2">
                  <c:v>#N/A</c:v>
                </c:pt>
                <c:pt idx="3">
                  <c:v>0.06</c:v>
                </c:pt>
                <c:pt idx="4">
                  <c:v>#N/A</c:v>
                </c:pt>
                <c:pt idx="5">
                  <c:v>0.1</c:v>
                </c:pt>
                <c:pt idx="6">
                  <c:v>#N/A</c:v>
                </c:pt>
                <c:pt idx="7">
                  <c:v>0.11</c:v>
                </c:pt>
                <c:pt idx="8">
                  <c:v>#N/A</c:v>
                </c:pt>
                <c:pt idx="9">
                  <c:v>0.15</c:v>
                </c:pt>
              </c:numCache>
            </c:numRef>
          </c:val>
          <c:extLst>
            <c:ext xmlns:c16="http://schemas.microsoft.com/office/drawing/2014/chart" uri="{C3380CC4-5D6E-409C-BE32-E72D297353CC}">
              <c16:uniqueId val="{00000004-1E0F-4195-9892-590FAD501228}"/>
            </c:ext>
          </c:extLst>
        </c:ser>
        <c:ser>
          <c:idx val="5"/>
          <c:order val="5"/>
          <c:tx>
            <c:strRef>
              <c:f>データシート!$A$32</c:f>
              <c:strCache>
                <c:ptCount val="1"/>
                <c:pt idx="0">
                  <c:v>甘楽町下水道事業会計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0</c:v>
                </c:pt>
                <c:pt idx="1">
                  <c:v>0</c:v>
                </c:pt>
                <c:pt idx="2">
                  <c:v>0</c:v>
                </c:pt>
                <c:pt idx="3">
                  <c:v>0</c:v>
                </c:pt>
                <c:pt idx="4">
                  <c:v>0</c:v>
                </c:pt>
                <c:pt idx="5">
                  <c:v>0</c:v>
                </c:pt>
                <c:pt idx="6">
                  <c:v>0</c:v>
                </c:pt>
                <c:pt idx="7">
                  <c:v>0</c:v>
                </c:pt>
                <c:pt idx="8">
                  <c:v>#N/A</c:v>
                </c:pt>
                <c:pt idx="9">
                  <c:v>0.39</c:v>
                </c:pt>
              </c:numCache>
            </c:numRef>
          </c:val>
          <c:extLst>
            <c:ext xmlns:c16="http://schemas.microsoft.com/office/drawing/2014/chart" uri="{C3380CC4-5D6E-409C-BE32-E72D297353CC}">
              <c16:uniqueId val="{00000005-1E0F-4195-9892-590FAD501228}"/>
            </c:ext>
          </c:extLst>
        </c:ser>
        <c:ser>
          <c:idx val="6"/>
          <c:order val="6"/>
          <c:tx>
            <c:strRef>
              <c:f>データシート!$A$33</c:f>
              <c:strCache>
                <c:ptCount val="1"/>
                <c:pt idx="0">
                  <c:v>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1.77</c:v>
                </c:pt>
                <c:pt idx="2">
                  <c:v>#N/A</c:v>
                </c:pt>
                <c:pt idx="3">
                  <c:v>1.51</c:v>
                </c:pt>
                <c:pt idx="4">
                  <c:v>#N/A</c:v>
                </c:pt>
                <c:pt idx="5">
                  <c:v>1.53</c:v>
                </c:pt>
                <c:pt idx="6">
                  <c:v>#N/A</c:v>
                </c:pt>
                <c:pt idx="7">
                  <c:v>1.51</c:v>
                </c:pt>
                <c:pt idx="8">
                  <c:v>#N/A</c:v>
                </c:pt>
                <c:pt idx="9">
                  <c:v>0.57999999999999996</c:v>
                </c:pt>
              </c:numCache>
            </c:numRef>
          </c:val>
          <c:extLst>
            <c:ext xmlns:c16="http://schemas.microsoft.com/office/drawing/2014/chart" uri="{C3380CC4-5D6E-409C-BE32-E72D297353CC}">
              <c16:uniqueId val="{00000006-1E0F-4195-9892-590FAD501228}"/>
            </c:ext>
          </c:extLst>
        </c:ser>
        <c:ser>
          <c:idx val="7"/>
          <c:order val="7"/>
          <c:tx>
            <c:strRef>
              <c:f>データシート!$A$34</c:f>
              <c:strCache>
                <c:ptCount val="1"/>
                <c:pt idx="0">
                  <c:v>介護保険事業特別会計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0.93</c:v>
                </c:pt>
                <c:pt idx="2">
                  <c:v>#N/A</c:v>
                </c:pt>
                <c:pt idx="3">
                  <c:v>2.04</c:v>
                </c:pt>
                <c:pt idx="4">
                  <c:v>#N/A</c:v>
                </c:pt>
                <c:pt idx="5">
                  <c:v>2.35</c:v>
                </c:pt>
                <c:pt idx="6">
                  <c:v>#N/A</c:v>
                </c:pt>
                <c:pt idx="7">
                  <c:v>4.01</c:v>
                </c:pt>
                <c:pt idx="8">
                  <c:v>#N/A</c:v>
                </c:pt>
                <c:pt idx="9">
                  <c:v>4.1500000000000004</c:v>
                </c:pt>
              </c:numCache>
            </c:numRef>
          </c:val>
          <c:extLst>
            <c:ext xmlns:c16="http://schemas.microsoft.com/office/drawing/2014/chart" uri="{C3380CC4-5D6E-409C-BE32-E72D297353CC}">
              <c16:uniqueId val="{00000007-1E0F-4195-9892-590FAD501228}"/>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6.41</c:v>
                </c:pt>
                <c:pt idx="2">
                  <c:v>#N/A</c:v>
                </c:pt>
                <c:pt idx="3">
                  <c:v>7.82</c:v>
                </c:pt>
                <c:pt idx="4">
                  <c:v>#N/A</c:v>
                </c:pt>
                <c:pt idx="5">
                  <c:v>8.6</c:v>
                </c:pt>
                <c:pt idx="6">
                  <c:v>#N/A</c:v>
                </c:pt>
                <c:pt idx="7">
                  <c:v>9.08</c:v>
                </c:pt>
                <c:pt idx="8">
                  <c:v>#N/A</c:v>
                </c:pt>
                <c:pt idx="9">
                  <c:v>7.4</c:v>
                </c:pt>
              </c:numCache>
            </c:numRef>
          </c:val>
          <c:extLst>
            <c:ext xmlns:c16="http://schemas.microsoft.com/office/drawing/2014/chart" uri="{C3380CC4-5D6E-409C-BE32-E72D297353CC}">
              <c16:uniqueId val="{00000008-1E0F-4195-9892-590FAD501228}"/>
            </c:ext>
          </c:extLst>
        </c:ser>
        <c:ser>
          <c:idx val="9"/>
          <c:order val="9"/>
          <c:tx>
            <c:strRef>
              <c:f>データシート!$A$36</c:f>
              <c:strCache>
                <c:ptCount val="1"/>
                <c:pt idx="0">
                  <c:v>甘楽町水道事業会計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10.96</c:v>
                </c:pt>
                <c:pt idx="2">
                  <c:v>#N/A</c:v>
                </c:pt>
                <c:pt idx="3">
                  <c:v>10.5</c:v>
                </c:pt>
                <c:pt idx="4">
                  <c:v>#N/A</c:v>
                </c:pt>
                <c:pt idx="5">
                  <c:v>12.04</c:v>
                </c:pt>
                <c:pt idx="6">
                  <c:v>#N/A</c:v>
                </c:pt>
                <c:pt idx="7">
                  <c:v>12.89</c:v>
                </c:pt>
                <c:pt idx="8">
                  <c:v>#N/A</c:v>
                </c:pt>
                <c:pt idx="9">
                  <c:v>13.42</c:v>
                </c:pt>
              </c:numCache>
            </c:numRef>
          </c:val>
          <c:extLst>
            <c:ext xmlns:c16="http://schemas.microsoft.com/office/drawing/2014/chart" uri="{C3380CC4-5D6E-409C-BE32-E72D297353CC}">
              <c16:uniqueId val="{00000009-1E0F-4195-9892-590FAD501228}"/>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456</c:v>
                </c:pt>
                <c:pt idx="5">
                  <c:v>457</c:v>
                </c:pt>
                <c:pt idx="8">
                  <c:v>449</c:v>
                </c:pt>
                <c:pt idx="11">
                  <c:v>435</c:v>
                </c:pt>
                <c:pt idx="14">
                  <c:v>435</c:v>
                </c:pt>
              </c:numCache>
            </c:numRef>
          </c:val>
          <c:extLst>
            <c:ext xmlns:c16="http://schemas.microsoft.com/office/drawing/2014/chart" uri="{C3380CC4-5D6E-409C-BE32-E72D297353CC}">
              <c16:uniqueId val="{00000000-FFF0-4766-B8D6-F77AFD2B2ECC}"/>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FFF0-4766-B8D6-F77AFD2B2ECC}"/>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FFF0-4766-B8D6-F77AFD2B2ECC}"/>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36</c:v>
                </c:pt>
                <c:pt idx="3">
                  <c:v>42</c:v>
                </c:pt>
                <c:pt idx="6">
                  <c:v>47</c:v>
                </c:pt>
                <c:pt idx="9">
                  <c:v>41</c:v>
                </c:pt>
                <c:pt idx="12">
                  <c:v>43</c:v>
                </c:pt>
              </c:numCache>
            </c:numRef>
          </c:val>
          <c:extLst>
            <c:ext xmlns:c16="http://schemas.microsoft.com/office/drawing/2014/chart" uri="{C3380CC4-5D6E-409C-BE32-E72D297353CC}">
              <c16:uniqueId val="{00000003-FFF0-4766-B8D6-F77AFD2B2ECC}"/>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260</c:v>
                </c:pt>
                <c:pt idx="3">
                  <c:v>262</c:v>
                </c:pt>
                <c:pt idx="6">
                  <c:v>249</c:v>
                </c:pt>
                <c:pt idx="9">
                  <c:v>234</c:v>
                </c:pt>
                <c:pt idx="12">
                  <c:v>220</c:v>
                </c:pt>
              </c:numCache>
            </c:numRef>
          </c:val>
          <c:extLst>
            <c:ext xmlns:c16="http://schemas.microsoft.com/office/drawing/2014/chart" uri="{C3380CC4-5D6E-409C-BE32-E72D297353CC}">
              <c16:uniqueId val="{00000004-FFF0-4766-B8D6-F77AFD2B2ECC}"/>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FFF0-4766-B8D6-F77AFD2B2ECC}"/>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FFF0-4766-B8D6-F77AFD2B2ECC}"/>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407</c:v>
                </c:pt>
                <c:pt idx="3">
                  <c:v>432</c:v>
                </c:pt>
                <c:pt idx="6">
                  <c:v>443</c:v>
                </c:pt>
                <c:pt idx="9">
                  <c:v>440</c:v>
                </c:pt>
                <c:pt idx="12">
                  <c:v>428</c:v>
                </c:pt>
              </c:numCache>
            </c:numRef>
          </c:val>
          <c:extLst>
            <c:ext xmlns:c16="http://schemas.microsoft.com/office/drawing/2014/chart" uri="{C3380CC4-5D6E-409C-BE32-E72D297353CC}">
              <c16:uniqueId val="{00000007-FFF0-4766-B8D6-F77AFD2B2ECC}"/>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247</c:v>
                </c:pt>
                <c:pt idx="2">
                  <c:v>#N/A</c:v>
                </c:pt>
                <c:pt idx="3">
                  <c:v>#N/A</c:v>
                </c:pt>
                <c:pt idx="4">
                  <c:v>279</c:v>
                </c:pt>
                <c:pt idx="5">
                  <c:v>#N/A</c:v>
                </c:pt>
                <c:pt idx="6">
                  <c:v>#N/A</c:v>
                </c:pt>
                <c:pt idx="7">
                  <c:v>290</c:v>
                </c:pt>
                <c:pt idx="8">
                  <c:v>#N/A</c:v>
                </c:pt>
                <c:pt idx="9">
                  <c:v>#N/A</c:v>
                </c:pt>
                <c:pt idx="10">
                  <c:v>280</c:v>
                </c:pt>
                <c:pt idx="11">
                  <c:v>#N/A</c:v>
                </c:pt>
                <c:pt idx="12">
                  <c:v>#N/A</c:v>
                </c:pt>
                <c:pt idx="13">
                  <c:v>256</c:v>
                </c:pt>
                <c:pt idx="14">
                  <c:v>#N/A</c:v>
                </c:pt>
              </c:numCache>
            </c:numRef>
          </c:val>
          <c:smooth val="0"/>
          <c:extLst>
            <c:ext xmlns:c16="http://schemas.microsoft.com/office/drawing/2014/chart" uri="{C3380CC4-5D6E-409C-BE32-E72D297353CC}">
              <c16:uniqueId val="{00000008-FFF0-4766-B8D6-F77AFD2B2ECC}"/>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5098</c:v>
                </c:pt>
                <c:pt idx="5">
                  <c:v>5070</c:v>
                </c:pt>
                <c:pt idx="8">
                  <c:v>4821</c:v>
                </c:pt>
                <c:pt idx="11">
                  <c:v>4755</c:v>
                </c:pt>
                <c:pt idx="14">
                  <c:v>4554</c:v>
                </c:pt>
              </c:numCache>
            </c:numRef>
          </c:val>
          <c:extLst>
            <c:ext xmlns:c16="http://schemas.microsoft.com/office/drawing/2014/chart" uri="{C3380CC4-5D6E-409C-BE32-E72D297353CC}">
              <c16:uniqueId val="{00000000-4EAE-4CC4-8BBC-52C98926E61B}"/>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4EAE-4CC4-8BBC-52C98926E61B}"/>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2976</c:v>
                </c:pt>
                <c:pt idx="5">
                  <c:v>3309</c:v>
                </c:pt>
                <c:pt idx="8">
                  <c:v>3315</c:v>
                </c:pt>
                <c:pt idx="11">
                  <c:v>3326</c:v>
                </c:pt>
                <c:pt idx="14">
                  <c:v>3012</c:v>
                </c:pt>
              </c:numCache>
            </c:numRef>
          </c:val>
          <c:extLst>
            <c:ext xmlns:c16="http://schemas.microsoft.com/office/drawing/2014/chart" uri="{C3380CC4-5D6E-409C-BE32-E72D297353CC}">
              <c16:uniqueId val="{00000002-4EAE-4CC4-8BBC-52C98926E61B}"/>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4EAE-4CC4-8BBC-52C98926E61B}"/>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4EAE-4CC4-8BBC-52C98926E61B}"/>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9</c:v>
                </c:pt>
                <c:pt idx="3">
                  <c:v>0</c:v>
                </c:pt>
                <c:pt idx="6">
                  <c:v>1</c:v>
                </c:pt>
                <c:pt idx="9">
                  <c:v>0</c:v>
                </c:pt>
                <c:pt idx="12">
                  <c:v>0</c:v>
                </c:pt>
              </c:numCache>
            </c:numRef>
          </c:val>
          <c:extLst>
            <c:ext xmlns:c16="http://schemas.microsoft.com/office/drawing/2014/chart" uri="{C3380CC4-5D6E-409C-BE32-E72D297353CC}">
              <c16:uniqueId val="{00000005-4EAE-4CC4-8BBC-52C98926E61B}"/>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897</c:v>
                </c:pt>
                <c:pt idx="3">
                  <c:v>894</c:v>
                </c:pt>
                <c:pt idx="6">
                  <c:v>942</c:v>
                </c:pt>
                <c:pt idx="9">
                  <c:v>933</c:v>
                </c:pt>
                <c:pt idx="12">
                  <c:v>891</c:v>
                </c:pt>
              </c:numCache>
            </c:numRef>
          </c:val>
          <c:extLst>
            <c:ext xmlns:c16="http://schemas.microsoft.com/office/drawing/2014/chart" uri="{C3380CC4-5D6E-409C-BE32-E72D297353CC}">
              <c16:uniqueId val="{00000006-4EAE-4CC4-8BBC-52C98926E61B}"/>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296</c:v>
                </c:pt>
                <c:pt idx="3">
                  <c:v>265</c:v>
                </c:pt>
                <c:pt idx="6">
                  <c:v>290</c:v>
                </c:pt>
                <c:pt idx="9">
                  <c:v>624</c:v>
                </c:pt>
                <c:pt idx="12">
                  <c:v>737</c:v>
                </c:pt>
              </c:numCache>
            </c:numRef>
          </c:val>
          <c:extLst>
            <c:ext xmlns:c16="http://schemas.microsoft.com/office/drawing/2014/chart" uri="{C3380CC4-5D6E-409C-BE32-E72D297353CC}">
              <c16:uniqueId val="{00000007-4EAE-4CC4-8BBC-52C98926E61B}"/>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2381</c:v>
                </c:pt>
                <c:pt idx="3">
                  <c:v>2333</c:v>
                </c:pt>
                <c:pt idx="6">
                  <c:v>2187</c:v>
                </c:pt>
                <c:pt idx="9">
                  <c:v>2047</c:v>
                </c:pt>
                <c:pt idx="12">
                  <c:v>1416</c:v>
                </c:pt>
              </c:numCache>
            </c:numRef>
          </c:val>
          <c:extLst>
            <c:ext xmlns:c16="http://schemas.microsoft.com/office/drawing/2014/chart" uri="{C3380CC4-5D6E-409C-BE32-E72D297353CC}">
              <c16:uniqueId val="{00000008-4EAE-4CC4-8BBC-52C98926E61B}"/>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4EAE-4CC4-8BBC-52C98926E61B}"/>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5200</c:v>
                </c:pt>
                <c:pt idx="3">
                  <c:v>5349</c:v>
                </c:pt>
                <c:pt idx="6">
                  <c:v>5026</c:v>
                </c:pt>
                <c:pt idx="9">
                  <c:v>4853</c:v>
                </c:pt>
                <c:pt idx="12">
                  <c:v>4737</c:v>
                </c:pt>
              </c:numCache>
            </c:numRef>
          </c:val>
          <c:extLst>
            <c:ext xmlns:c16="http://schemas.microsoft.com/office/drawing/2014/chart" uri="{C3380CC4-5D6E-409C-BE32-E72D297353CC}">
              <c16:uniqueId val="{0000000A-4EAE-4CC4-8BBC-52C98926E61B}"/>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707</c:v>
                </c:pt>
                <c:pt idx="2">
                  <c:v>#N/A</c:v>
                </c:pt>
                <c:pt idx="3">
                  <c:v>#N/A</c:v>
                </c:pt>
                <c:pt idx="4">
                  <c:v>462</c:v>
                </c:pt>
                <c:pt idx="5">
                  <c:v>#N/A</c:v>
                </c:pt>
                <c:pt idx="6">
                  <c:v>#N/A</c:v>
                </c:pt>
                <c:pt idx="7">
                  <c:v>309</c:v>
                </c:pt>
                <c:pt idx="8">
                  <c:v>#N/A</c:v>
                </c:pt>
                <c:pt idx="9">
                  <c:v>#N/A</c:v>
                </c:pt>
                <c:pt idx="10">
                  <c:v>377</c:v>
                </c:pt>
                <c:pt idx="11">
                  <c:v>#N/A</c:v>
                </c:pt>
                <c:pt idx="12">
                  <c:v>#N/A</c:v>
                </c:pt>
                <c:pt idx="13">
                  <c:v>215</c:v>
                </c:pt>
                <c:pt idx="14">
                  <c:v>#N/A</c:v>
                </c:pt>
              </c:numCache>
            </c:numRef>
          </c:val>
          <c:smooth val="0"/>
          <c:extLst>
            <c:ext xmlns:c16="http://schemas.microsoft.com/office/drawing/2014/chart" uri="{C3380CC4-5D6E-409C-BE32-E72D297353CC}">
              <c16:uniqueId val="{0000000B-4EAE-4CC4-8BBC-52C98926E61B}"/>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1894</c:v>
                </c:pt>
                <c:pt idx="1">
                  <c:v>2003</c:v>
                </c:pt>
                <c:pt idx="2">
                  <c:v>1950</c:v>
                </c:pt>
              </c:numCache>
            </c:numRef>
          </c:val>
          <c:extLst>
            <c:ext xmlns:c16="http://schemas.microsoft.com/office/drawing/2014/chart" uri="{C3380CC4-5D6E-409C-BE32-E72D297353CC}">
              <c16:uniqueId val="{00000000-B4E6-474A-A54F-0A52A339C5B0}"/>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57</c:v>
                </c:pt>
                <c:pt idx="1">
                  <c:v>74</c:v>
                </c:pt>
                <c:pt idx="2">
                  <c:v>88</c:v>
                </c:pt>
              </c:numCache>
            </c:numRef>
          </c:val>
          <c:extLst>
            <c:ext xmlns:c16="http://schemas.microsoft.com/office/drawing/2014/chart" uri="{C3380CC4-5D6E-409C-BE32-E72D297353CC}">
              <c16:uniqueId val="{00000001-B4E6-474A-A54F-0A52A339C5B0}"/>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913</c:v>
                </c:pt>
                <c:pt idx="1">
                  <c:v>844</c:v>
                </c:pt>
                <c:pt idx="2">
                  <c:v>798</c:v>
                </c:pt>
              </c:numCache>
            </c:numRef>
          </c:val>
          <c:extLst>
            <c:ext xmlns:c16="http://schemas.microsoft.com/office/drawing/2014/chart" uri="{C3380CC4-5D6E-409C-BE32-E72D297353CC}">
              <c16:uniqueId val="{00000002-B4E6-474A-A54F-0A52A339C5B0}"/>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12,368
12,134
58.61
6,761,796
6,414,966
286,808
3,871,478
4,737,460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[0.48]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定額減税により町税は減少したものの、地方消費税交付金や地方交付税などの国からの交付金が増額したことにより、財政力指数は微増している。今後、高齢化と人口減少により、社会保障費の増額や税収の減額が見込まれるため、継続した物件費などの経常経費の抑制や歳出予算の見直しを行うとともに、税等収納率の更なる向上や企業版ふるさと納税の活用により自主財源の確保に努めていく。</a:t>
          </a:r>
          <a:endParaRPr kumimoji="1" lang="en-US" altLang="ja-JP" sz="1300">
            <a:latin typeface="ＭＳ Ｐゴシック" panose="020B0600070205080204" pitchFamily="50" charset="-128"/>
            <a:ea typeface="ＭＳ Ｐゴシック" panose="020B0600070205080204" pitchFamily="50" charset="-128"/>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94403</xdr:rowOff>
    </xdr:from>
    <xdr:to>
      <xdr:col>23</xdr:col>
      <xdr:colOff>133350</xdr:colOff>
      <xdr:row>44</xdr:row>
      <xdr:rowOff>100754</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438053"/>
          <a:ext cx="0" cy="120650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72831</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166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100754</xdr:rowOff>
    </xdr:from>
    <xdr:to>
      <xdr:col>24</xdr:col>
      <xdr:colOff>12700</xdr:colOff>
      <xdr:row>44</xdr:row>
      <xdr:rowOff>100754</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445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36</xdr:row>
      <xdr:rowOff>9330</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61815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94403</xdr:rowOff>
    </xdr:from>
    <xdr:to>
      <xdr:col>24</xdr:col>
      <xdr:colOff>12700</xdr:colOff>
      <xdr:row>37</xdr:row>
      <xdr:rowOff>94403</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4380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30904</xdr:rowOff>
    </xdr:from>
    <xdr:to>
      <xdr:col>23</xdr:col>
      <xdr:colOff>133350</xdr:colOff>
      <xdr:row>43</xdr:row>
      <xdr:rowOff>46990</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flipV="1">
          <a:off x="4114800" y="7403254"/>
          <a:ext cx="8382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131673</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325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159596</xdr:rowOff>
    </xdr:from>
    <xdr:to>
      <xdr:col>23</xdr:col>
      <xdr:colOff>184150</xdr:colOff>
      <xdr:row>43</xdr:row>
      <xdr:rowOff>89746</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60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46990</xdr:rowOff>
    </xdr:from>
    <xdr:to>
      <xdr:col>19</xdr:col>
      <xdr:colOff>133350</xdr:colOff>
      <xdr:row>43</xdr:row>
      <xdr:rowOff>46990</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41934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167640</xdr:rowOff>
    </xdr:from>
    <xdr:to>
      <xdr:col>19</xdr:col>
      <xdr:colOff>184150</xdr:colOff>
      <xdr:row>43</xdr:row>
      <xdr:rowOff>97790</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68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82567</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4549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38946</xdr:rowOff>
    </xdr:from>
    <xdr:to>
      <xdr:col>15</xdr:col>
      <xdr:colOff>82550</xdr:colOff>
      <xdr:row>43</xdr:row>
      <xdr:rowOff>46990</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2336800" y="7411296"/>
          <a:ext cx="8890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12277</xdr:rowOff>
    </xdr:from>
    <xdr:to>
      <xdr:col>15</xdr:col>
      <xdr:colOff>133350</xdr:colOff>
      <xdr:row>43</xdr:row>
      <xdr:rowOff>113877</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8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98654</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47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22860</xdr:rowOff>
    </xdr:from>
    <xdr:to>
      <xdr:col>11</xdr:col>
      <xdr:colOff>31750</xdr:colOff>
      <xdr:row>43</xdr:row>
      <xdr:rowOff>38946</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395210"/>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4233</xdr:rowOff>
    </xdr:from>
    <xdr:to>
      <xdr:col>11</xdr:col>
      <xdr:colOff>82550</xdr:colOff>
      <xdr:row>43</xdr:row>
      <xdr:rowOff>105833</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90610</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462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4233</xdr:rowOff>
    </xdr:from>
    <xdr:to>
      <xdr:col>7</xdr:col>
      <xdr:colOff>31750</xdr:colOff>
      <xdr:row>43</xdr:row>
      <xdr:rowOff>105833</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90610</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462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151554</xdr:rowOff>
    </xdr:from>
    <xdr:to>
      <xdr:col>23</xdr:col>
      <xdr:colOff>184150</xdr:colOff>
      <xdr:row>43</xdr:row>
      <xdr:rowOff>81704</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352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168081</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1975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42</xdr:row>
      <xdr:rowOff>167640</xdr:rowOff>
    </xdr:from>
    <xdr:to>
      <xdr:col>19</xdr:col>
      <xdr:colOff>184150</xdr:colOff>
      <xdr:row>43</xdr:row>
      <xdr:rowOff>97790</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368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107967</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1374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167640</xdr:rowOff>
    </xdr:from>
    <xdr:to>
      <xdr:col>15</xdr:col>
      <xdr:colOff>133350</xdr:colOff>
      <xdr:row>43</xdr:row>
      <xdr:rowOff>97790</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368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107967</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137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159596</xdr:rowOff>
    </xdr:from>
    <xdr:to>
      <xdr:col>11</xdr:col>
      <xdr:colOff>82550</xdr:colOff>
      <xdr:row>43</xdr:row>
      <xdr:rowOff>89746</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360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99923</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129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143510</xdr:rowOff>
    </xdr:from>
    <xdr:to>
      <xdr:col>7</xdr:col>
      <xdr:colOff>31750</xdr:colOff>
      <xdr:row>43</xdr:row>
      <xdr:rowOff>73660</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34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83837</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113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[84.9%]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定額減税により町税は減少したものの、地方消費税交付金や地方交付税などの国からの交付金が増額したことにより、経常一般財源収入はやや増加となった。歳出では、人件費や扶助費は増加したが、物件費、公債費、繰出金の減少により経常経費が減額となり、経常収支比率は</a:t>
          </a:r>
          <a:r>
            <a:rPr kumimoji="1" lang="en-US" altLang="ja-JP" sz="1300">
              <a:latin typeface="ＭＳ Ｐゴシック" panose="020B0600070205080204" pitchFamily="50" charset="-128"/>
              <a:ea typeface="ＭＳ Ｐゴシック" panose="020B0600070205080204" pitchFamily="50" charset="-128"/>
            </a:rPr>
            <a:t>1.4</a:t>
          </a:r>
          <a:r>
            <a:rPr kumimoji="1" lang="ja-JP" altLang="en-US" sz="1300">
              <a:latin typeface="ＭＳ Ｐゴシック" panose="020B0600070205080204" pitchFamily="50" charset="-128"/>
              <a:ea typeface="ＭＳ Ｐゴシック" panose="020B0600070205080204" pitchFamily="50" charset="-128"/>
            </a:rPr>
            <a:t>ポイントの減少となった。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今後も事務事業の見直しによる経常経費削減を進め、経常収支比率の向上を図る。</a:t>
          </a: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3" name="財政構造の弾力性グラフ枠">
          <a:extLst>
            <a:ext uri="{FF2B5EF4-FFF2-40B4-BE49-F238E27FC236}">
              <a16:creationId xmlns:a16="http://schemas.microsoft.com/office/drawing/2014/main" id="{00000000-0008-0000-0300-00007B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16002</xdr:rowOff>
    </xdr:from>
    <xdr:to>
      <xdr:col>23</xdr:col>
      <xdr:colOff>133350</xdr:colOff>
      <xdr:row>65</xdr:row>
      <xdr:rowOff>128524</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flipV="1">
          <a:off x="4953000" y="9960102"/>
          <a:ext cx="0" cy="131267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100601</xdr:rowOff>
    </xdr:from>
    <xdr:ext cx="762000" cy="259045"/>
    <xdr:sp macro="" textlink="">
      <xdr:nvSpPr>
        <xdr:cNvPr id="125" name="財政構造の弾力性最小値テキスト">
          <a:extLst>
            <a:ext uri="{FF2B5EF4-FFF2-40B4-BE49-F238E27FC236}">
              <a16:creationId xmlns:a16="http://schemas.microsoft.com/office/drawing/2014/main" id="{00000000-0008-0000-0300-00007D000000}"/>
            </a:ext>
          </a:extLst>
        </xdr:cNvPr>
        <xdr:cNvSpPr txBox="1"/>
      </xdr:nvSpPr>
      <xdr:spPr>
        <a:xfrm>
          <a:off x="5041900" y="112448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128524</xdr:rowOff>
    </xdr:from>
    <xdr:to>
      <xdr:col>24</xdr:col>
      <xdr:colOff>12700</xdr:colOff>
      <xdr:row>65</xdr:row>
      <xdr:rowOff>128524</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a:off x="4864100" y="112727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102379</xdr:rowOff>
    </xdr:from>
    <xdr:ext cx="762000" cy="259045"/>
    <xdr:sp macro="" textlink="">
      <xdr:nvSpPr>
        <xdr:cNvPr id="127" name="財政構造の弾力性最大値テキスト">
          <a:extLst>
            <a:ext uri="{FF2B5EF4-FFF2-40B4-BE49-F238E27FC236}">
              <a16:creationId xmlns:a16="http://schemas.microsoft.com/office/drawing/2014/main" id="{00000000-0008-0000-0300-00007F000000}"/>
            </a:ext>
          </a:extLst>
        </xdr:cNvPr>
        <xdr:cNvSpPr txBox="1"/>
      </xdr:nvSpPr>
      <xdr:spPr>
        <a:xfrm>
          <a:off x="5041900" y="97035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16002</xdr:rowOff>
    </xdr:from>
    <xdr:to>
      <xdr:col>24</xdr:col>
      <xdr:colOff>12700</xdr:colOff>
      <xdr:row>58</xdr:row>
      <xdr:rowOff>16002</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99601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59</xdr:row>
      <xdr:rowOff>73787</xdr:rowOff>
    </xdr:from>
    <xdr:to>
      <xdr:col>23</xdr:col>
      <xdr:colOff>133350</xdr:colOff>
      <xdr:row>59</xdr:row>
      <xdr:rowOff>107569</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flipV="1">
          <a:off x="4114800" y="10189337"/>
          <a:ext cx="838200" cy="33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59</xdr:row>
      <xdr:rowOff>89171</xdr:rowOff>
    </xdr:from>
    <xdr:ext cx="762000" cy="259045"/>
    <xdr:sp macro="" textlink="">
      <xdr:nvSpPr>
        <xdr:cNvPr id="130" name="財政構造の弾力性平均値テキスト">
          <a:extLst>
            <a:ext uri="{FF2B5EF4-FFF2-40B4-BE49-F238E27FC236}">
              <a16:creationId xmlns:a16="http://schemas.microsoft.com/office/drawing/2014/main" id="{00000000-0008-0000-0300-000082000000}"/>
            </a:ext>
          </a:extLst>
        </xdr:cNvPr>
        <xdr:cNvSpPr txBox="1"/>
      </xdr:nvSpPr>
      <xdr:spPr>
        <a:xfrm>
          <a:off x="5041900" y="102047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59</xdr:row>
      <xdr:rowOff>117094</xdr:rowOff>
    </xdr:from>
    <xdr:to>
      <xdr:col>23</xdr:col>
      <xdr:colOff>184150</xdr:colOff>
      <xdr:row>60</xdr:row>
      <xdr:rowOff>47244</xdr:rowOff>
    </xdr:to>
    <xdr:sp macro="" textlink="">
      <xdr:nvSpPr>
        <xdr:cNvPr id="131" name="フローチャート: 判断 130">
          <a:extLst>
            <a:ext uri="{FF2B5EF4-FFF2-40B4-BE49-F238E27FC236}">
              <a16:creationId xmlns:a16="http://schemas.microsoft.com/office/drawing/2014/main" id="{00000000-0008-0000-0300-000083000000}"/>
            </a:ext>
          </a:extLst>
        </xdr:cNvPr>
        <xdr:cNvSpPr/>
      </xdr:nvSpPr>
      <xdr:spPr>
        <a:xfrm>
          <a:off x="4902200" y="10232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59</xdr:row>
      <xdr:rowOff>107569</xdr:rowOff>
    </xdr:from>
    <xdr:to>
      <xdr:col>19</xdr:col>
      <xdr:colOff>133350</xdr:colOff>
      <xdr:row>59</xdr:row>
      <xdr:rowOff>148590</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flipV="1">
          <a:off x="3225800" y="10223119"/>
          <a:ext cx="889000" cy="41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59</xdr:row>
      <xdr:rowOff>105029</xdr:rowOff>
    </xdr:from>
    <xdr:to>
      <xdr:col>19</xdr:col>
      <xdr:colOff>184150</xdr:colOff>
      <xdr:row>60</xdr:row>
      <xdr:rowOff>35179</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064000" y="10220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19956</xdr:rowOff>
    </xdr:from>
    <xdr:ext cx="736600" cy="259045"/>
    <xdr:sp macro="" textlink="">
      <xdr:nvSpPr>
        <xdr:cNvPr id="134" name="テキスト ボックス 133">
          <a:extLst>
            <a:ext uri="{FF2B5EF4-FFF2-40B4-BE49-F238E27FC236}">
              <a16:creationId xmlns:a16="http://schemas.microsoft.com/office/drawing/2014/main" id="{00000000-0008-0000-0300-000086000000}"/>
            </a:ext>
          </a:extLst>
        </xdr:cNvPr>
        <xdr:cNvSpPr txBox="1"/>
      </xdr:nvSpPr>
      <xdr:spPr>
        <a:xfrm>
          <a:off x="3733800" y="1030695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58</xdr:row>
      <xdr:rowOff>151130</xdr:rowOff>
    </xdr:from>
    <xdr:to>
      <xdr:col>15</xdr:col>
      <xdr:colOff>82550</xdr:colOff>
      <xdr:row>59</xdr:row>
      <xdr:rowOff>148590</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2336800" y="10095230"/>
          <a:ext cx="889000" cy="168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59</xdr:row>
      <xdr:rowOff>64008</xdr:rowOff>
    </xdr:from>
    <xdr:to>
      <xdr:col>15</xdr:col>
      <xdr:colOff>133350</xdr:colOff>
      <xdr:row>59</xdr:row>
      <xdr:rowOff>165608</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3175000" y="10179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4335</xdr:rowOff>
    </xdr:from>
    <xdr:ext cx="7620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2844800" y="99484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58</xdr:row>
      <xdr:rowOff>151130</xdr:rowOff>
    </xdr:from>
    <xdr:to>
      <xdr:col>11</xdr:col>
      <xdr:colOff>31750</xdr:colOff>
      <xdr:row>59</xdr:row>
      <xdr:rowOff>88265</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flipV="1">
          <a:off x="1447800" y="10095230"/>
          <a:ext cx="889000" cy="108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58</xdr:row>
      <xdr:rowOff>165481</xdr:rowOff>
    </xdr:from>
    <xdr:to>
      <xdr:col>11</xdr:col>
      <xdr:colOff>82550</xdr:colOff>
      <xdr:row>59</xdr:row>
      <xdr:rowOff>95631</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2286000" y="101095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80408</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1955800" y="101959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92964</xdr:rowOff>
    </xdr:from>
    <xdr:to>
      <xdr:col>7</xdr:col>
      <xdr:colOff>31750</xdr:colOff>
      <xdr:row>60</xdr:row>
      <xdr:rowOff>23114</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1397000" y="102085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7891</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066800" y="10294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59</xdr:row>
      <xdr:rowOff>22987</xdr:rowOff>
    </xdr:from>
    <xdr:to>
      <xdr:col>23</xdr:col>
      <xdr:colOff>184150</xdr:colOff>
      <xdr:row>59</xdr:row>
      <xdr:rowOff>124587</xdr:rowOff>
    </xdr:to>
    <xdr:sp macro="" textlink="">
      <xdr:nvSpPr>
        <xdr:cNvPr id="148" name="楕円 147">
          <a:extLst>
            <a:ext uri="{FF2B5EF4-FFF2-40B4-BE49-F238E27FC236}">
              <a16:creationId xmlns:a16="http://schemas.microsoft.com/office/drawing/2014/main" id="{00000000-0008-0000-0300-000094000000}"/>
            </a:ext>
          </a:extLst>
        </xdr:cNvPr>
        <xdr:cNvSpPr/>
      </xdr:nvSpPr>
      <xdr:spPr>
        <a:xfrm>
          <a:off x="4902200" y="10138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58</xdr:row>
      <xdr:rowOff>39514</xdr:rowOff>
    </xdr:from>
    <xdr:ext cx="762000" cy="259045"/>
    <xdr:sp macro="" textlink="">
      <xdr:nvSpPr>
        <xdr:cNvPr id="149" name="財政構造の弾力性該当値テキスト">
          <a:extLst>
            <a:ext uri="{FF2B5EF4-FFF2-40B4-BE49-F238E27FC236}">
              <a16:creationId xmlns:a16="http://schemas.microsoft.com/office/drawing/2014/main" id="{00000000-0008-0000-0300-000095000000}"/>
            </a:ext>
          </a:extLst>
        </xdr:cNvPr>
        <xdr:cNvSpPr txBox="1"/>
      </xdr:nvSpPr>
      <xdr:spPr>
        <a:xfrm>
          <a:off x="5041900" y="99836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59</xdr:row>
      <xdr:rowOff>56769</xdr:rowOff>
    </xdr:from>
    <xdr:to>
      <xdr:col>19</xdr:col>
      <xdr:colOff>184150</xdr:colOff>
      <xdr:row>59</xdr:row>
      <xdr:rowOff>158369</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064000" y="10172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57</xdr:row>
      <xdr:rowOff>168546</xdr:rowOff>
    </xdr:from>
    <xdr:ext cx="7366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3733800" y="994119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59</xdr:row>
      <xdr:rowOff>97790</xdr:rowOff>
    </xdr:from>
    <xdr:to>
      <xdr:col>15</xdr:col>
      <xdr:colOff>133350</xdr:colOff>
      <xdr:row>60</xdr:row>
      <xdr:rowOff>27940</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3175000" y="10213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12717</xdr:rowOff>
    </xdr:from>
    <xdr:ext cx="7620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2844800" y="10299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58</xdr:row>
      <xdr:rowOff>100330</xdr:rowOff>
    </xdr:from>
    <xdr:to>
      <xdr:col>11</xdr:col>
      <xdr:colOff>82550</xdr:colOff>
      <xdr:row>59</xdr:row>
      <xdr:rowOff>30480</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2286000" y="10044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57</xdr:row>
      <xdr:rowOff>40657</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1955800" y="98133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37465</xdr:rowOff>
    </xdr:from>
    <xdr:to>
      <xdr:col>7</xdr:col>
      <xdr:colOff>31750</xdr:colOff>
      <xdr:row>59</xdr:row>
      <xdr:rowOff>139065</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1397000" y="10153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57</xdr:row>
      <xdr:rowOff>149242</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066800" y="99218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8" name="正方形/長方形 157">
          <a:extLst>
            <a:ext uri="{FF2B5EF4-FFF2-40B4-BE49-F238E27FC236}">
              <a16:creationId xmlns:a16="http://schemas.microsoft.com/office/drawing/2014/main" id="{00000000-0008-0000-0300-00009E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[170,365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職員給与の引き上げや物価高騰の影響を受けて増額となったが、例年桜の開花に合わせて４月に実施しているイベントを３月に実施したため、多少の抑制ができた。類似団体平均を下回る年が続いているので、今後も適切な人員配置や経常経費の節減により、人件費・物件費の抑制に努めたい。</a:t>
          </a:r>
        </a:p>
      </xdr:txBody>
    </xdr:sp>
    <xdr:clientData/>
  </xdr:twoCellAnchor>
  <xdr:oneCellAnchor>
    <xdr:from>
      <xdr:col>3</xdr:col>
      <xdr:colOff>95250</xdr:colOff>
      <xdr:row>77</xdr:row>
      <xdr:rowOff>6350</xdr:rowOff>
    </xdr:from>
    <xdr:ext cx="349839" cy="225703"/>
    <xdr:sp macro="" textlink="">
      <xdr:nvSpPr>
        <xdr:cNvPr id="171" name="テキスト ボックス 170">
          <a:extLst>
            <a:ext uri="{FF2B5EF4-FFF2-40B4-BE49-F238E27FC236}">
              <a16:creationId xmlns:a16="http://schemas.microsoft.com/office/drawing/2014/main" id="{00000000-0008-0000-0300-0000AB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2" name="直線コネクタ 171">
          <a:extLst>
            <a:ext uri="{FF2B5EF4-FFF2-40B4-BE49-F238E27FC236}">
              <a16:creationId xmlns:a16="http://schemas.microsoft.com/office/drawing/2014/main" id="{00000000-0008-0000-0300-0000AC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79375</xdr:rowOff>
    </xdr:from>
    <xdr:to>
      <xdr:col>27</xdr:col>
      <xdr:colOff>184150</xdr:colOff>
      <xdr:row>90</xdr:row>
      <xdr:rowOff>79375</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50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108602</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36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120650</xdr:rowOff>
    </xdr:from>
    <xdr:to>
      <xdr:col>27</xdr:col>
      <xdr:colOff>184150</xdr:colOff>
      <xdr:row>88</xdr:row>
      <xdr:rowOff>120650</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149877</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161925</xdr:rowOff>
    </xdr:from>
    <xdr:to>
      <xdr:col>27</xdr:col>
      <xdr:colOff>184150</xdr:colOff>
      <xdr:row>86</xdr:row>
      <xdr:rowOff>161925</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490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19702</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76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83</xdr:row>
      <xdr:rowOff>73025</xdr:rowOff>
    </xdr:from>
    <xdr:to>
      <xdr:col>27</xdr:col>
      <xdr:colOff>184150</xdr:colOff>
      <xdr:row>83</xdr:row>
      <xdr:rowOff>73025</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30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102252</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16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81</xdr:row>
      <xdr:rowOff>114300</xdr:rowOff>
    </xdr:from>
    <xdr:to>
      <xdr:col>27</xdr:col>
      <xdr:colOff>184150</xdr:colOff>
      <xdr:row>81</xdr:row>
      <xdr:rowOff>114300</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143527</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79</xdr:row>
      <xdr:rowOff>155575</xdr:rowOff>
    </xdr:from>
    <xdr:to>
      <xdr:col>27</xdr:col>
      <xdr:colOff>184150</xdr:colOff>
      <xdr:row>79</xdr:row>
      <xdr:rowOff>155575</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70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13352</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55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9" name="テキスト ボックス 188">
          <a:extLst>
            <a:ext uri="{FF2B5EF4-FFF2-40B4-BE49-F238E27FC236}">
              <a16:creationId xmlns:a16="http://schemas.microsoft.com/office/drawing/2014/main" id="{00000000-0008-0000-0300-0000BD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0" name="人件費・物件費等の状況グラフ枠">
          <a:extLst>
            <a:ext uri="{FF2B5EF4-FFF2-40B4-BE49-F238E27FC236}">
              <a16:creationId xmlns:a16="http://schemas.microsoft.com/office/drawing/2014/main" id="{00000000-0008-0000-0300-0000BE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158934</xdr:rowOff>
    </xdr:from>
    <xdr:to>
      <xdr:col>23</xdr:col>
      <xdr:colOff>133350</xdr:colOff>
      <xdr:row>89</xdr:row>
      <xdr:rowOff>60258</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flipV="1">
          <a:off x="4953000" y="13874934"/>
          <a:ext cx="0" cy="144437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32335</xdr:rowOff>
    </xdr:from>
    <xdr:ext cx="762000" cy="259045"/>
    <xdr:sp macro="" textlink="">
      <xdr:nvSpPr>
        <xdr:cNvPr id="192" name="人件費・物件費等の状況最小値テキスト">
          <a:extLst>
            <a:ext uri="{FF2B5EF4-FFF2-40B4-BE49-F238E27FC236}">
              <a16:creationId xmlns:a16="http://schemas.microsoft.com/office/drawing/2014/main" id="{00000000-0008-0000-0300-0000C0000000}"/>
            </a:ext>
          </a:extLst>
        </xdr:cNvPr>
        <xdr:cNvSpPr txBox="1"/>
      </xdr:nvSpPr>
      <xdr:spPr>
        <a:xfrm>
          <a:off x="5041900" y="152913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636,820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60258</xdr:rowOff>
    </xdr:from>
    <xdr:to>
      <xdr:col>24</xdr:col>
      <xdr:colOff>12700</xdr:colOff>
      <xdr:row>89</xdr:row>
      <xdr:rowOff>60258</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864100" y="153193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73861</xdr:rowOff>
    </xdr:from>
    <xdr:ext cx="762000" cy="259045"/>
    <xdr:sp macro="" textlink="">
      <xdr:nvSpPr>
        <xdr:cNvPr id="194" name="人件費・物件費等の状況最大値テキスト">
          <a:extLst>
            <a:ext uri="{FF2B5EF4-FFF2-40B4-BE49-F238E27FC236}">
              <a16:creationId xmlns:a16="http://schemas.microsoft.com/office/drawing/2014/main" id="{00000000-0008-0000-0300-0000C2000000}"/>
            </a:ext>
          </a:extLst>
        </xdr:cNvPr>
        <xdr:cNvSpPr txBox="1"/>
      </xdr:nvSpPr>
      <xdr:spPr>
        <a:xfrm>
          <a:off x="5041900" y="136184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157,956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158934</xdr:rowOff>
    </xdr:from>
    <xdr:to>
      <xdr:col>24</xdr:col>
      <xdr:colOff>12700</xdr:colOff>
      <xdr:row>80</xdr:row>
      <xdr:rowOff>158934</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864100" y="138749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80</xdr:row>
      <xdr:rowOff>147642</xdr:rowOff>
    </xdr:from>
    <xdr:to>
      <xdr:col>23</xdr:col>
      <xdr:colOff>133350</xdr:colOff>
      <xdr:row>81</xdr:row>
      <xdr:rowOff>24913</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4114800" y="13863642"/>
          <a:ext cx="838200" cy="487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340</xdr:rowOff>
    </xdr:from>
    <xdr:ext cx="762000" cy="259045"/>
    <xdr:sp macro="" textlink="">
      <xdr:nvSpPr>
        <xdr:cNvPr id="197" name="人件費・物件費等の状況平均値テキスト">
          <a:extLst>
            <a:ext uri="{FF2B5EF4-FFF2-40B4-BE49-F238E27FC236}">
              <a16:creationId xmlns:a16="http://schemas.microsoft.com/office/drawing/2014/main" id="{00000000-0008-0000-0300-0000C5000000}"/>
            </a:ext>
          </a:extLst>
        </xdr:cNvPr>
        <xdr:cNvSpPr txBox="1"/>
      </xdr:nvSpPr>
      <xdr:spPr>
        <a:xfrm>
          <a:off x="5041900" y="1405924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245,160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28263</xdr:rowOff>
    </xdr:from>
    <xdr:to>
      <xdr:col>23</xdr:col>
      <xdr:colOff>184150</xdr:colOff>
      <xdr:row>82</xdr:row>
      <xdr:rowOff>129863</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4902200" y="140871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80</xdr:row>
      <xdr:rowOff>147642</xdr:rowOff>
    </xdr:from>
    <xdr:to>
      <xdr:col>19</xdr:col>
      <xdr:colOff>133350</xdr:colOff>
      <xdr:row>81</xdr:row>
      <xdr:rowOff>16894</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flipV="1">
          <a:off x="3225800" y="13863642"/>
          <a:ext cx="889000" cy="407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130339</xdr:rowOff>
    </xdr:from>
    <xdr:to>
      <xdr:col>19</xdr:col>
      <xdr:colOff>184150</xdr:colOff>
      <xdr:row>82</xdr:row>
      <xdr:rowOff>60489</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4064000" y="14017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45266</xdr:rowOff>
    </xdr:from>
    <xdr:ext cx="7366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3733800" y="141041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80</xdr:row>
      <xdr:rowOff>151557</xdr:rowOff>
    </xdr:from>
    <xdr:to>
      <xdr:col>15</xdr:col>
      <xdr:colOff>82550</xdr:colOff>
      <xdr:row>81</xdr:row>
      <xdr:rowOff>16894</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2336800" y="13867557"/>
          <a:ext cx="889000" cy="367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102552</xdr:rowOff>
    </xdr:from>
    <xdr:to>
      <xdr:col>15</xdr:col>
      <xdr:colOff>133350</xdr:colOff>
      <xdr:row>82</xdr:row>
      <xdr:rowOff>32702</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3175000" y="139900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17479</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2844800" y="140763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80</xdr:row>
      <xdr:rowOff>151270</xdr:rowOff>
    </xdr:from>
    <xdr:to>
      <xdr:col>11</xdr:col>
      <xdr:colOff>31750</xdr:colOff>
      <xdr:row>80</xdr:row>
      <xdr:rowOff>151557</xdr:rowOff>
    </xdr:to>
    <xdr:cxnSp macro="">
      <xdr:nvCxnSpPr>
        <xdr:cNvPr id="205" name="直線コネクタ 204">
          <a:extLst>
            <a:ext uri="{FF2B5EF4-FFF2-40B4-BE49-F238E27FC236}">
              <a16:creationId xmlns:a16="http://schemas.microsoft.com/office/drawing/2014/main" id="{00000000-0008-0000-0300-0000CD000000}"/>
            </a:ext>
          </a:extLst>
        </xdr:cNvPr>
        <xdr:cNvCxnSpPr/>
      </xdr:nvCxnSpPr>
      <xdr:spPr>
        <a:xfrm>
          <a:off x="1447800" y="13867270"/>
          <a:ext cx="889000" cy="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78336</xdr:rowOff>
    </xdr:from>
    <xdr:to>
      <xdr:col>11</xdr:col>
      <xdr:colOff>82550</xdr:colOff>
      <xdr:row>82</xdr:row>
      <xdr:rowOff>8486</xdr:rowOff>
    </xdr:to>
    <xdr:sp macro="" textlink="">
      <xdr:nvSpPr>
        <xdr:cNvPr id="206" name="フローチャート: 判断 205">
          <a:extLst>
            <a:ext uri="{FF2B5EF4-FFF2-40B4-BE49-F238E27FC236}">
              <a16:creationId xmlns:a16="http://schemas.microsoft.com/office/drawing/2014/main" id="{00000000-0008-0000-0300-0000CE000000}"/>
            </a:ext>
          </a:extLst>
        </xdr:cNvPr>
        <xdr:cNvSpPr/>
      </xdr:nvSpPr>
      <xdr:spPr>
        <a:xfrm>
          <a:off x="2286000" y="13965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164713</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955800" y="140521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45845</xdr:rowOff>
    </xdr:from>
    <xdr:to>
      <xdr:col>7</xdr:col>
      <xdr:colOff>31750</xdr:colOff>
      <xdr:row>81</xdr:row>
      <xdr:rowOff>147445</xdr:rowOff>
    </xdr:to>
    <xdr:sp macro="" textlink="">
      <xdr:nvSpPr>
        <xdr:cNvPr id="208" name="フローチャート: 判断 207">
          <a:extLst>
            <a:ext uri="{FF2B5EF4-FFF2-40B4-BE49-F238E27FC236}">
              <a16:creationId xmlns:a16="http://schemas.microsoft.com/office/drawing/2014/main" id="{00000000-0008-0000-0300-0000D0000000}"/>
            </a:ext>
          </a:extLst>
        </xdr:cNvPr>
        <xdr:cNvSpPr/>
      </xdr:nvSpPr>
      <xdr:spPr>
        <a:xfrm>
          <a:off x="1397000" y="13933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132222</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066800" y="140196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4" name="テキスト ボックス 213">
          <a:extLst>
            <a:ext uri="{FF2B5EF4-FFF2-40B4-BE49-F238E27FC236}">
              <a16:creationId xmlns:a16="http://schemas.microsoft.com/office/drawing/2014/main" id="{00000000-0008-0000-0300-0000D6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80</xdr:row>
      <xdr:rowOff>145563</xdr:rowOff>
    </xdr:from>
    <xdr:to>
      <xdr:col>23</xdr:col>
      <xdr:colOff>184150</xdr:colOff>
      <xdr:row>81</xdr:row>
      <xdr:rowOff>75713</xdr:rowOff>
    </xdr:to>
    <xdr:sp macro="" textlink="">
      <xdr:nvSpPr>
        <xdr:cNvPr id="215" name="楕円 214">
          <a:extLst>
            <a:ext uri="{FF2B5EF4-FFF2-40B4-BE49-F238E27FC236}">
              <a16:creationId xmlns:a16="http://schemas.microsoft.com/office/drawing/2014/main" id="{00000000-0008-0000-0300-0000D7000000}"/>
            </a:ext>
          </a:extLst>
        </xdr:cNvPr>
        <xdr:cNvSpPr/>
      </xdr:nvSpPr>
      <xdr:spPr>
        <a:xfrm>
          <a:off x="4902200" y="13861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66840</xdr:rowOff>
    </xdr:from>
    <xdr:ext cx="762000" cy="259045"/>
    <xdr:sp macro="" textlink="">
      <xdr:nvSpPr>
        <xdr:cNvPr id="216" name="人件費・物件費等の状況該当値テキスト">
          <a:extLst>
            <a:ext uri="{FF2B5EF4-FFF2-40B4-BE49-F238E27FC236}">
              <a16:creationId xmlns:a16="http://schemas.microsoft.com/office/drawing/2014/main" id="{00000000-0008-0000-0300-0000D8000000}"/>
            </a:ext>
          </a:extLst>
        </xdr:cNvPr>
        <xdr:cNvSpPr txBox="1"/>
      </xdr:nvSpPr>
      <xdr:spPr>
        <a:xfrm>
          <a:off x="5041900" y="137828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170,365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80</xdr:row>
      <xdr:rowOff>96842</xdr:rowOff>
    </xdr:from>
    <xdr:to>
      <xdr:col>19</xdr:col>
      <xdr:colOff>184150</xdr:colOff>
      <xdr:row>81</xdr:row>
      <xdr:rowOff>26992</xdr:rowOff>
    </xdr:to>
    <xdr:sp macro="" textlink="">
      <xdr:nvSpPr>
        <xdr:cNvPr id="217" name="楕円 216">
          <a:extLst>
            <a:ext uri="{FF2B5EF4-FFF2-40B4-BE49-F238E27FC236}">
              <a16:creationId xmlns:a16="http://schemas.microsoft.com/office/drawing/2014/main" id="{00000000-0008-0000-0300-0000D9000000}"/>
            </a:ext>
          </a:extLst>
        </xdr:cNvPr>
        <xdr:cNvSpPr/>
      </xdr:nvSpPr>
      <xdr:spPr>
        <a:xfrm>
          <a:off x="4064000" y="138128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79</xdr:row>
      <xdr:rowOff>37169</xdr:rowOff>
    </xdr:from>
    <xdr:ext cx="736600" cy="259045"/>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3733800" y="1358171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154,212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80</xdr:row>
      <xdr:rowOff>137544</xdr:rowOff>
    </xdr:from>
    <xdr:to>
      <xdr:col>15</xdr:col>
      <xdr:colOff>133350</xdr:colOff>
      <xdr:row>81</xdr:row>
      <xdr:rowOff>67694</xdr:rowOff>
    </xdr:to>
    <xdr:sp macro="" textlink="">
      <xdr:nvSpPr>
        <xdr:cNvPr id="219" name="楕円 218">
          <a:extLst>
            <a:ext uri="{FF2B5EF4-FFF2-40B4-BE49-F238E27FC236}">
              <a16:creationId xmlns:a16="http://schemas.microsoft.com/office/drawing/2014/main" id="{00000000-0008-0000-0300-0000DB000000}"/>
            </a:ext>
          </a:extLst>
        </xdr:cNvPr>
        <xdr:cNvSpPr/>
      </xdr:nvSpPr>
      <xdr:spPr>
        <a:xfrm>
          <a:off x="3175000" y="138535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77871</xdr:rowOff>
    </xdr:from>
    <xdr:ext cx="762000" cy="259045"/>
    <xdr:sp macro="" textlink="">
      <xdr:nvSpPr>
        <xdr:cNvPr id="220" name="テキスト ボックス 219">
          <a:extLst>
            <a:ext uri="{FF2B5EF4-FFF2-40B4-BE49-F238E27FC236}">
              <a16:creationId xmlns:a16="http://schemas.microsoft.com/office/drawing/2014/main" id="{00000000-0008-0000-0300-0000DC000000}"/>
            </a:ext>
          </a:extLst>
        </xdr:cNvPr>
        <xdr:cNvSpPr txBox="1"/>
      </xdr:nvSpPr>
      <xdr:spPr>
        <a:xfrm>
          <a:off x="2844800" y="136224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80</xdr:row>
      <xdr:rowOff>100757</xdr:rowOff>
    </xdr:from>
    <xdr:to>
      <xdr:col>11</xdr:col>
      <xdr:colOff>82550</xdr:colOff>
      <xdr:row>81</xdr:row>
      <xdr:rowOff>30907</xdr:rowOff>
    </xdr:to>
    <xdr:sp macro="" textlink="">
      <xdr:nvSpPr>
        <xdr:cNvPr id="221" name="楕円 220">
          <a:extLst>
            <a:ext uri="{FF2B5EF4-FFF2-40B4-BE49-F238E27FC236}">
              <a16:creationId xmlns:a16="http://schemas.microsoft.com/office/drawing/2014/main" id="{00000000-0008-0000-0300-0000DD000000}"/>
            </a:ext>
          </a:extLst>
        </xdr:cNvPr>
        <xdr:cNvSpPr/>
      </xdr:nvSpPr>
      <xdr:spPr>
        <a:xfrm>
          <a:off x="2286000" y="13816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41084</xdr:rowOff>
    </xdr:from>
    <xdr:ext cx="762000" cy="259045"/>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955800" y="1358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155,510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100470</xdr:rowOff>
    </xdr:from>
    <xdr:to>
      <xdr:col>7</xdr:col>
      <xdr:colOff>31750</xdr:colOff>
      <xdr:row>81</xdr:row>
      <xdr:rowOff>30620</xdr:rowOff>
    </xdr:to>
    <xdr:sp macro="" textlink="">
      <xdr:nvSpPr>
        <xdr:cNvPr id="223" name="楕円 222">
          <a:extLst>
            <a:ext uri="{FF2B5EF4-FFF2-40B4-BE49-F238E27FC236}">
              <a16:creationId xmlns:a16="http://schemas.microsoft.com/office/drawing/2014/main" id="{00000000-0008-0000-0300-0000DF000000}"/>
            </a:ext>
          </a:extLst>
        </xdr:cNvPr>
        <xdr:cNvSpPr/>
      </xdr:nvSpPr>
      <xdr:spPr>
        <a:xfrm>
          <a:off x="1397000" y="13816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40797</xdr:rowOff>
    </xdr:from>
    <xdr:ext cx="762000" cy="259045"/>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066800" y="135853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7" name="テキスト ボックス 226">
          <a:extLst>
            <a:ext uri="{FF2B5EF4-FFF2-40B4-BE49-F238E27FC236}">
              <a16:creationId xmlns:a16="http://schemas.microsoft.com/office/drawing/2014/main" id="{00000000-0008-0000-0300-0000E3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6" name="正方形/長方形 235">
          <a:extLst>
            <a:ext uri="{FF2B5EF4-FFF2-40B4-BE49-F238E27FC236}">
              <a16:creationId xmlns:a16="http://schemas.microsoft.com/office/drawing/2014/main" id="{00000000-0008-0000-0300-0000EC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7" name="テキスト ボックス 236">
          <a:extLst>
            <a:ext uri="{FF2B5EF4-FFF2-40B4-BE49-F238E27FC236}">
              <a16:creationId xmlns:a16="http://schemas.microsoft.com/office/drawing/2014/main" id="{00000000-0008-0000-0300-0000ED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平成</a:t>
          </a:r>
          <a:r>
            <a:rPr kumimoji="1" lang="en-US" altLang="ja-JP" sz="1300">
              <a:latin typeface="ＭＳ Ｐゴシック" panose="020B0600070205080204" pitchFamily="50" charset="-128"/>
              <a:ea typeface="ＭＳ Ｐゴシック" panose="020B0600070205080204" pitchFamily="50" charset="-128"/>
            </a:rPr>
            <a:t>17</a:t>
          </a:r>
          <a:r>
            <a:rPr kumimoji="1" lang="ja-JP" altLang="en-US" sz="1300">
              <a:latin typeface="ＭＳ Ｐゴシック" panose="020B0600070205080204" pitchFamily="50" charset="-128"/>
              <a:ea typeface="ＭＳ Ｐゴシック" panose="020B0600070205080204" pitchFamily="50" charset="-128"/>
            </a:rPr>
            <a:t>年度から実施した「まちおこしプラン」により、職員採用時の格付け基準や職員の昇給・昇格基準などの見直しを実施してきた結果、ラスパイレス指数は近年ほぼ横ばい（</a:t>
          </a:r>
          <a:r>
            <a:rPr kumimoji="1" lang="en-US" altLang="ja-JP" sz="1300">
              <a:latin typeface="ＭＳ Ｐゴシック" panose="020B0600070205080204" pitchFamily="50" charset="-128"/>
              <a:ea typeface="ＭＳ Ｐゴシック" panose="020B0600070205080204" pitchFamily="50" charset="-128"/>
            </a:rPr>
            <a:t>96</a:t>
          </a:r>
          <a:r>
            <a:rPr kumimoji="1" lang="ja-JP" altLang="en-US" sz="1300">
              <a:latin typeface="ＭＳ Ｐゴシック" panose="020B0600070205080204" pitchFamily="50" charset="-128"/>
              <a:ea typeface="ＭＳ Ｐゴシック" panose="020B0600070205080204" pitchFamily="50" charset="-128"/>
            </a:rPr>
            <a:t>～</a:t>
          </a:r>
          <a:r>
            <a:rPr kumimoji="1" lang="en-US" altLang="ja-JP" sz="1300">
              <a:latin typeface="ＭＳ Ｐゴシック" panose="020B0600070205080204" pitchFamily="50" charset="-128"/>
              <a:ea typeface="ＭＳ Ｐゴシック" panose="020B0600070205080204" pitchFamily="50" charset="-128"/>
            </a:rPr>
            <a:t>97</a:t>
          </a:r>
          <a:r>
            <a:rPr kumimoji="1" lang="ja-JP" altLang="en-US" sz="1300">
              <a:latin typeface="ＭＳ Ｐゴシック" panose="020B0600070205080204" pitchFamily="50" charset="-128"/>
              <a:ea typeface="ＭＳ Ｐゴシック" panose="020B0600070205080204" pitchFamily="50" charset="-128"/>
            </a:rPr>
            <a:t>％台）で推移している。今後も人事院の給与勧告等を踏まえ、給与の適正化に努めていく。</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8" name="直線コネクタ 237">
          <a:extLst>
            <a:ext uri="{FF2B5EF4-FFF2-40B4-BE49-F238E27FC236}">
              <a16:creationId xmlns:a16="http://schemas.microsoft.com/office/drawing/2014/main" id="{00000000-0008-0000-0300-0000EE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9" name="テキスト ボックス 238">
          <a:extLst>
            <a:ext uri="{FF2B5EF4-FFF2-40B4-BE49-F238E27FC236}">
              <a16:creationId xmlns:a16="http://schemas.microsoft.com/office/drawing/2014/main" id="{00000000-0008-0000-0300-0000EF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40" name="直線コネクタ 239">
          <a:extLst>
            <a:ext uri="{FF2B5EF4-FFF2-40B4-BE49-F238E27FC236}">
              <a16:creationId xmlns:a16="http://schemas.microsoft.com/office/drawing/2014/main" id="{00000000-0008-0000-0300-0000F0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1" name="テキスト ボックス 240">
          <a:extLst>
            <a:ext uri="{FF2B5EF4-FFF2-40B4-BE49-F238E27FC236}">
              <a16:creationId xmlns:a16="http://schemas.microsoft.com/office/drawing/2014/main" id="{00000000-0008-0000-0300-0000F1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2" name="直線コネクタ 241">
          <a:extLst>
            <a:ext uri="{FF2B5EF4-FFF2-40B4-BE49-F238E27FC236}">
              <a16:creationId xmlns:a16="http://schemas.microsoft.com/office/drawing/2014/main" id="{00000000-0008-0000-0300-0000F2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3" name="テキスト ボックス 242">
          <a:extLst>
            <a:ext uri="{FF2B5EF4-FFF2-40B4-BE49-F238E27FC236}">
              <a16:creationId xmlns:a16="http://schemas.microsoft.com/office/drawing/2014/main" id="{00000000-0008-0000-0300-0000F3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4" name="直線コネクタ 243">
          <a:extLst>
            <a:ext uri="{FF2B5EF4-FFF2-40B4-BE49-F238E27FC236}">
              <a16:creationId xmlns:a16="http://schemas.microsoft.com/office/drawing/2014/main" id="{00000000-0008-0000-0300-0000F4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5" name="テキスト ボックス 244">
          <a:extLst>
            <a:ext uri="{FF2B5EF4-FFF2-40B4-BE49-F238E27FC236}">
              <a16:creationId xmlns:a16="http://schemas.microsoft.com/office/drawing/2014/main" id="{00000000-0008-0000-0300-0000F5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7" name="テキスト ボックス 246">
          <a:extLst>
            <a:ext uri="{FF2B5EF4-FFF2-40B4-BE49-F238E27FC236}">
              <a16:creationId xmlns:a16="http://schemas.microsoft.com/office/drawing/2014/main" id="{00000000-0008-0000-0300-0000F7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9" name="テキスト ボックス 248">
          <a:extLst>
            <a:ext uri="{FF2B5EF4-FFF2-40B4-BE49-F238E27FC236}">
              <a16:creationId xmlns:a16="http://schemas.microsoft.com/office/drawing/2014/main" id="{00000000-0008-0000-0300-0000F9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1" name="テキスト ボックス 250">
          <a:extLst>
            <a:ext uri="{FF2B5EF4-FFF2-40B4-BE49-F238E27FC236}">
              <a16:creationId xmlns:a16="http://schemas.microsoft.com/office/drawing/2014/main" id="{00000000-0008-0000-0300-0000FB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2" name="給与水準   （国との比較）グラフ枠">
          <a:extLst>
            <a:ext uri="{FF2B5EF4-FFF2-40B4-BE49-F238E27FC236}">
              <a16:creationId xmlns:a16="http://schemas.microsoft.com/office/drawing/2014/main" id="{00000000-0008-0000-0300-0000FC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79</xdr:row>
      <xdr:rowOff>162278</xdr:rowOff>
    </xdr:from>
    <xdr:to>
      <xdr:col>81</xdr:col>
      <xdr:colOff>44450</xdr:colOff>
      <xdr:row>89</xdr:row>
      <xdr:rowOff>43039</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17018000" y="13706828"/>
          <a:ext cx="0" cy="159526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15116</xdr:rowOff>
    </xdr:from>
    <xdr:ext cx="762000" cy="259045"/>
    <xdr:sp macro="" textlink="">
      <xdr:nvSpPr>
        <xdr:cNvPr id="254" name="給与水準   （国との比較）最小値テキスト">
          <a:extLst>
            <a:ext uri="{FF2B5EF4-FFF2-40B4-BE49-F238E27FC236}">
              <a16:creationId xmlns:a16="http://schemas.microsoft.com/office/drawing/2014/main" id="{00000000-0008-0000-0300-0000FE000000}"/>
            </a:ext>
          </a:extLst>
        </xdr:cNvPr>
        <xdr:cNvSpPr txBox="1"/>
      </xdr:nvSpPr>
      <xdr:spPr>
        <a:xfrm>
          <a:off x="17106900" y="15274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43039</xdr:rowOff>
    </xdr:from>
    <xdr:to>
      <xdr:col>81</xdr:col>
      <xdr:colOff>133350</xdr:colOff>
      <xdr:row>89</xdr:row>
      <xdr:rowOff>43039</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929100" y="15302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77205</xdr:rowOff>
    </xdr:from>
    <xdr:ext cx="762000" cy="259045"/>
    <xdr:sp macro="" textlink="">
      <xdr:nvSpPr>
        <xdr:cNvPr id="256" name="給与水準   （国との比較）最大値テキスト">
          <a:extLst>
            <a:ext uri="{FF2B5EF4-FFF2-40B4-BE49-F238E27FC236}">
              <a16:creationId xmlns:a16="http://schemas.microsoft.com/office/drawing/2014/main" id="{00000000-0008-0000-0300-000000010000}"/>
            </a:ext>
          </a:extLst>
        </xdr:cNvPr>
        <xdr:cNvSpPr txBox="1"/>
      </xdr:nvSpPr>
      <xdr:spPr>
        <a:xfrm>
          <a:off x="17106900" y="13450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79</xdr:row>
      <xdr:rowOff>162278</xdr:rowOff>
    </xdr:from>
    <xdr:to>
      <xdr:col>81</xdr:col>
      <xdr:colOff>133350</xdr:colOff>
      <xdr:row>79</xdr:row>
      <xdr:rowOff>162278</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929100" y="13706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85</xdr:row>
      <xdr:rowOff>165805</xdr:rowOff>
    </xdr:from>
    <xdr:to>
      <xdr:col>81</xdr:col>
      <xdr:colOff>44450</xdr:colOff>
      <xdr:row>86</xdr:row>
      <xdr:rowOff>88195</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6179800" y="14739055"/>
          <a:ext cx="838200" cy="938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84</xdr:row>
      <xdr:rowOff>118127</xdr:rowOff>
    </xdr:from>
    <xdr:ext cx="762000" cy="259045"/>
    <xdr:sp macro="" textlink="">
      <xdr:nvSpPr>
        <xdr:cNvPr id="259" name="給与水準   （国との比較）平均値テキスト">
          <a:extLst>
            <a:ext uri="{FF2B5EF4-FFF2-40B4-BE49-F238E27FC236}">
              <a16:creationId xmlns:a16="http://schemas.microsoft.com/office/drawing/2014/main" id="{00000000-0008-0000-0300-000003010000}"/>
            </a:ext>
          </a:extLst>
        </xdr:cNvPr>
        <xdr:cNvSpPr txBox="1"/>
      </xdr:nvSpPr>
      <xdr:spPr>
        <a:xfrm>
          <a:off x="17106900" y="145199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101600</xdr:rowOff>
    </xdr:from>
    <xdr:to>
      <xdr:col>81</xdr:col>
      <xdr:colOff>95250</xdr:colOff>
      <xdr:row>86</xdr:row>
      <xdr:rowOff>31750</xdr:rowOff>
    </xdr:to>
    <xdr:sp macro=""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69672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85</xdr:row>
      <xdr:rowOff>138995</xdr:rowOff>
    </xdr:from>
    <xdr:to>
      <xdr:col>77</xdr:col>
      <xdr:colOff>44450</xdr:colOff>
      <xdr:row>85</xdr:row>
      <xdr:rowOff>165805</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5290800" y="14712245"/>
          <a:ext cx="889000" cy="26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101600</xdr:rowOff>
    </xdr:from>
    <xdr:to>
      <xdr:col>77</xdr:col>
      <xdr:colOff>95250</xdr:colOff>
      <xdr:row>86</xdr:row>
      <xdr:rowOff>31750</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61290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41927</xdr:rowOff>
    </xdr:from>
    <xdr:ext cx="7366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5798800" y="144437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85</xdr:row>
      <xdr:rowOff>125589</xdr:rowOff>
    </xdr:from>
    <xdr:to>
      <xdr:col>72</xdr:col>
      <xdr:colOff>203200</xdr:colOff>
      <xdr:row>85</xdr:row>
      <xdr:rowOff>138995</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4401800" y="14698839"/>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88195</xdr:rowOff>
    </xdr:from>
    <xdr:to>
      <xdr:col>73</xdr:col>
      <xdr:colOff>44450</xdr:colOff>
      <xdr:row>86</xdr:row>
      <xdr:rowOff>18345</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5240000" y="14661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28522</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909800" y="144303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85</xdr:row>
      <xdr:rowOff>112184</xdr:rowOff>
    </xdr:from>
    <xdr:to>
      <xdr:col>68</xdr:col>
      <xdr:colOff>152400</xdr:colOff>
      <xdr:row>85</xdr:row>
      <xdr:rowOff>125589</xdr:rowOff>
    </xdr:to>
    <xdr:cxnSp macro="">
      <xdr:nvCxnSpPr>
        <xdr:cNvPr id="267" name="直線コネクタ 266">
          <a:extLst>
            <a:ext uri="{FF2B5EF4-FFF2-40B4-BE49-F238E27FC236}">
              <a16:creationId xmlns:a16="http://schemas.microsoft.com/office/drawing/2014/main" id="{00000000-0008-0000-0300-00000B010000}"/>
            </a:ext>
          </a:extLst>
        </xdr:cNvPr>
        <xdr:cNvCxnSpPr/>
      </xdr:nvCxnSpPr>
      <xdr:spPr>
        <a:xfrm>
          <a:off x="13512800" y="14685434"/>
          <a:ext cx="889000" cy="13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74789</xdr:rowOff>
    </xdr:from>
    <xdr:to>
      <xdr:col>68</xdr:col>
      <xdr:colOff>203200</xdr:colOff>
      <xdr:row>86</xdr:row>
      <xdr:rowOff>4939</xdr:rowOff>
    </xdr:to>
    <xdr:sp macro="" textlink="">
      <xdr:nvSpPr>
        <xdr:cNvPr id="268" name="フローチャート: 判断 267">
          <a:extLst>
            <a:ext uri="{FF2B5EF4-FFF2-40B4-BE49-F238E27FC236}">
              <a16:creationId xmlns:a16="http://schemas.microsoft.com/office/drawing/2014/main" id="{00000000-0008-0000-0300-00000C010000}"/>
            </a:ext>
          </a:extLst>
        </xdr:cNvPr>
        <xdr:cNvSpPr/>
      </xdr:nvSpPr>
      <xdr:spPr>
        <a:xfrm>
          <a:off x="14351000" y="14648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15116</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4020800" y="14416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47978</xdr:rowOff>
    </xdr:from>
    <xdr:to>
      <xdr:col>64</xdr:col>
      <xdr:colOff>152400</xdr:colOff>
      <xdr:row>85</xdr:row>
      <xdr:rowOff>149578</xdr:rowOff>
    </xdr:to>
    <xdr:sp macro="" textlink="">
      <xdr:nvSpPr>
        <xdr:cNvPr id="270" name="フローチャート: 判断 269">
          <a:extLst>
            <a:ext uri="{FF2B5EF4-FFF2-40B4-BE49-F238E27FC236}">
              <a16:creationId xmlns:a16="http://schemas.microsoft.com/office/drawing/2014/main" id="{00000000-0008-0000-0300-00000E010000}"/>
            </a:ext>
          </a:extLst>
        </xdr:cNvPr>
        <xdr:cNvSpPr/>
      </xdr:nvSpPr>
      <xdr:spPr>
        <a:xfrm>
          <a:off x="13462000" y="146212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159755</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131800" y="143901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6" name="テキスト ボックス 275">
          <a:extLst>
            <a:ext uri="{FF2B5EF4-FFF2-40B4-BE49-F238E27FC236}">
              <a16:creationId xmlns:a16="http://schemas.microsoft.com/office/drawing/2014/main" id="{00000000-0008-0000-0300-000014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37395</xdr:rowOff>
    </xdr:from>
    <xdr:to>
      <xdr:col>81</xdr:col>
      <xdr:colOff>95250</xdr:colOff>
      <xdr:row>86</xdr:row>
      <xdr:rowOff>138995</xdr:rowOff>
    </xdr:to>
    <xdr:sp macro="" textlink="">
      <xdr:nvSpPr>
        <xdr:cNvPr id="277" name="楕円 276">
          <a:extLst>
            <a:ext uri="{FF2B5EF4-FFF2-40B4-BE49-F238E27FC236}">
              <a16:creationId xmlns:a16="http://schemas.microsoft.com/office/drawing/2014/main" id="{00000000-0008-0000-0300-000015010000}"/>
            </a:ext>
          </a:extLst>
        </xdr:cNvPr>
        <xdr:cNvSpPr/>
      </xdr:nvSpPr>
      <xdr:spPr>
        <a:xfrm>
          <a:off x="16967200" y="14782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9472</xdr:rowOff>
    </xdr:from>
    <xdr:ext cx="762000" cy="259045"/>
    <xdr:sp macro="" textlink="">
      <xdr:nvSpPr>
        <xdr:cNvPr id="278" name="給与水準   （国との比較）該当値テキスト">
          <a:extLst>
            <a:ext uri="{FF2B5EF4-FFF2-40B4-BE49-F238E27FC236}">
              <a16:creationId xmlns:a16="http://schemas.microsoft.com/office/drawing/2014/main" id="{00000000-0008-0000-0300-000016010000}"/>
            </a:ext>
          </a:extLst>
        </xdr:cNvPr>
        <xdr:cNvSpPr txBox="1"/>
      </xdr:nvSpPr>
      <xdr:spPr>
        <a:xfrm>
          <a:off x="17106900" y="14754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85</xdr:row>
      <xdr:rowOff>115005</xdr:rowOff>
    </xdr:from>
    <xdr:to>
      <xdr:col>77</xdr:col>
      <xdr:colOff>95250</xdr:colOff>
      <xdr:row>86</xdr:row>
      <xdr:rowOff>45155</xdr:rowOff>
    </xdr:to>
    <xdr:sp macro="" textlink="">
      <xdr:nvSpPr>
        <xdr:cNvPr id="279" name="楕円 278">
          <a:extLst>
            <a:ext uri="{FF2B5EF4-FFF2-40B4-BE49-F238E27FC236}">
              <a16:creationId xmlns:a16="http://schemas.microsoft.com/office/drawing/2014/main" id="{00000000-0008-0000-0300-000017010000}"/>
            </a:ext>
          </a:extLst>
        </xdr:cNvPr>
        <xdr:cNvSpPr/>
      </xdr:nvSpPr>
      <xdr:spPr>
        <a:xfrm>
          <a:off x="16129000" y="14688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29932</xdr:rowOff>
    </xdr:from>
    <xdr:ext cx="736600" cy="259045"/>
    <xdr:sp macro="" textlink="">
      <xdr:nvSpPr>
        <xdr:cNvPr id="280" name="テキスト ボックス 279">
          <a:extLst>
            <a:ext uri="{FF2B5EF4-FFF2-40B4-BE49-F238E27FC236}">
              <a16:creationId xmlns:a16="http://schemas.microsoft.com/office/drawing/2014/main" id="{00000000-0008-0000-0300-000018010000}"/>
            </a:ext>
          </a:extLst>
        </xdr:cNvPr>
        <xdr:cNvSpPr txBox="1"/>
      </xdr:nvSpPr>
      <xdr:spPr>
        <a:xfrm>
          <a:off x="15798800" y="147746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85</xdr:row>
      <xdr:rowOff>88195</xdr:rowOff>
    </xdr:from>
    <xdr:to>
      <xdr:col>73</xdr:col>
      <xdr:colOff>44450</xdr:colOff>
      <xdr:row>86</xdr:row>
      <xdr:rowOff>18345</xdr:rowOff>
    </xdr:to>
    <xdr:sp macro="" textlink="">
      <xdr:nvSpPr>
        <xdr:cNvPr id="281" name="楕円 280">
          <a:extLst>
            <a:ext uri="{FF2B5EF4-FFF2-40B4-BE49-F238E27FC236}">
              <a16:creationId xmlns:a16="http://schemas.microsoft.com/office/drawing/2014/main" id="{00000000-0008-0000-0300-000019010000}"/>
            </a:ext>
          </a:extLst>
        </xdr:cNvPr>
        <xdr:cNvSpPr/>
      </xdr:nvSpPr>
      <xdr:spPr>
        <a:xfrm>
          <a:off x="15240000" y="14661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3122</xdr:rowOff>
    </xdr:from>
    <xdr:ext cx="762000" cy="259045"/>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4909800" y="14747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85</xdr:row>
      <xdr:rowOff>74789</xdr:rowOff>
    </xdr:from>
    <xdr:to>
      <xdr:col>68</xdr:col>
      <xdr:colOff>203200</xdr:colOff>
      <xdr:row>86</xdr:row>
      <xdr:rowOff>4939</xdr:rowOff>
    </xdr:to>
    <xdr:sp macro="" textlink="">
      <xdr:nvSpPr>
        <xdr:cNvPr id="283" name="楕円 282">
          <a:extLst>
            <a:ext uri="{FF2B5EF4-FFF2-40B4-BE49-F238E27FC236}">
              <a16:creationId xmlns:a16="http://schemas.microsoft.com/office/drawing/2014/main" id="{00000000-0008-0000-0300-00001B010000}"/>
            </a:ext>
          </a:extLst>
        </xdr:cNvPr>
        <xdr:cNvSpPr/>
      </xdr:nvSpPr>
      <xdr:spPr>
        <a:xfrm>
          <a:off x="14351000" y="14648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161166</xdr:rowOff>
    </xdr:from>
    <xdr:ext cx="762000" cy="259045"/>
    <xdr:sp macro=""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4020800" y="14734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61384</xdr:rowOff>
    </xdr:from>
    <xdr:to>
      <xdr:col>64</xdr:col>
      <xdr:colOff>152400</xdr:colOff>
      <xdr:row>85</xdr:row>
      <xdr:rowOff>162984</xdr:rowOff>
    </xdr:to>
    <xdr:sp macro="" textlink="">
      <xdr:nvSpPr>
        <xdr:cNvPr id="285" name="楕円 284">
          <a:extLst>
            <a:ext uri="{FF2B5EF4-FFF2-40B4-BE49-F238E27FC236}">
              <a16:creationId xmlns:a16="http://schemas.microsoft.com/office/drawing/2014/main" id="{00000000-0008-0000-0300-00001D010000}"/>
            </a:ext>
          </a:extLst>
        </xdr:cNvPr>
        <xdr:cNvSpPr/>
      </xdr:nvSpPr>
      <xdr:spPr>
        <a:xfrm>
          <a:off x="13462000" y="14634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147761</xdr:rowOff>
    </xdr:from>
    <xdr:ext cx="762000" cy="259045"/>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3131800" y="14721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9" name="テキスト ボックス 288">
          <a:extLst>
            <a:ext uri="{FF2B5EF4-FFF2-40B4-BE49-F238E27FC236}">
              <a16:creationId xmlns:a16="http://schemas.microsoft.com/office/drawing/2014/main" id="{00000000-0008-0000-0300-000021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[7.60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8" name="正方形/長方形 297">
          <a:extLst>
            <a:ext uri="{FF2B5EF4-FFF2-40B4-BE49-F238E27FC236}">
              <a16:creationId xmlns:a16="http://schemas.microsoft.com/office/drawing/2014/main" id="{00000000-0008-0000-0300-00002A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類似団体と比較して職員数は少ない状況が続いている。今後も適材適所で行政運営に支障のない職員配置により、適正な行政サービスを継続していきたい。</a:t>
          </a:r>
        </a:p>
      </xdr:txBody>
    </xdr:sp>
    <xdr:clientData/>
  </xdr:twoCellAnchor>
  <xdr:oneCellAnchor>
    <xdr:from>
      <xdr:col>61</xdr:col>
      <xdr:colOff>6350</xdr:colOff>
      <xdr:row>54</xdr:row>
      <xdr:rowOff>139700</xdr:rowOff>
    </xdr:from>
    <xdr:ext cx="349839" cy="225703"/>
    <xdr:sp macro="" textlink="">
      <xdr:nvSpPr>
        <xdr:cNvPr id="300" name="テキスト ボックス 299">
          <a:extLst>
            <a:ext uri="{FF2B5EF4-FFF2-40B4-BE49-F238E27FC236}">
              <a16:creationId xmlns:a16="http://schemas.microsoft.com/office/drawing/2014/main" id="{00000000-0008-0000-0300-00002C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1" name="直線コネクタ 300">
          <a:extLst>
            <a:ext uri="{FF2B5EF4-FFF2-40B4-BE49-F238E27FC236}">
              <a16:creationId xmlns:a16="http://schemas.microsoft.com/office/drawing/2014/main" id="{00000000-0008-0000-0300-00002D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2" name="テキスト ボックス 301">
          <a:extLst>
            <a:ext uri="{FF2B5EF4-FFF2-40B4-BE49-F238E27FC236}">
              <a16:creationId xmlns:a16="http://schemas.microsoft.com/office/drawing/2014/main" id="{00000000-0008-0000-0300-00002E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3" name="直線コネクタ 302">
          <a:extLst>
            <a:ext uri="{FF2B5EF4-FFF2-40B4-BE49-F238E27FC236}">
              <a16:creationId xmlns:a16="http://schemas.microsoft.com/office/drawing/2014/main" id="{00000000-0008-0000-0300-00002F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4" name="テキスト ボックス 303">
          <a:extLst>
            <a:ext uri="{FF2B5EF4-FFF2-40B4-BE49-F238E27FC236}">
              <a16:creationId xmlns:a16="http://schemas.microsoft.com/office/drawing/2014/main" id="{00000000-0008-0000-0300-000030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5" name="直線コネクタ 304">
          <a:extLst>
            <a:ext uri="{FF2B5EF4-FFF2-40B4-BE49-F238E27FC236}">
              <a16:creationId xmlns:a16="http://schemas.microsoft.com/office/drawing/2014/main" id="{00000000-0008-0000-0300-000031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6" name="テキスト ボックス 305">
          <a:extLst>
            <a:ext uri="{FF2B5EF4-FFF2-40B4-BE49-F238E27FC236}">
              <a16:creationId xmlns:a16="http://schemas.microsoft.com/office/drawing/2014/main" id="{00000000-0008-0000-0300-000032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7" name="直線コネクタ 306">
          <a:extLst>
            <a:ext uri="{FF2B5EF4-FFF2-40B4-BE49-F238E27FC236}">
              <a16:creationId xmlns:a16="http://schemas.microsoft.com/office/drawing/2014/main" id="{00000000-0008-0000-0300-000033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8" name="テキスト ボックス 307">
          <a:extLst>
            <a:ext uri="{FF2B5EF4-FFF2-40B4-BE49-F238E27FC236}">
              <a16:creationId xmlns:a16="http://schemas.microsoft.com/office/drawing/2014/main" id="{00000000-0008-0000-0300-000034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10" name="テキスト ボックス 309">
          <a:extLst>
            <a:ext uri="{FF2B5EF4-FFF2-40B4-BE49-F238E27FC236}">
              <a16:creationId xmlns:a16="http://schemas.microsoft.com/office/drawing/2014/main" id="{00000000-0008-0000-0300-000036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2" name="テキスト ボックス 311">
          <a:extLst>
            <a:ext uri="{FF2B5EF4-FFF2-40B4-BE49-F238E27FC236}">
              <a16:creationId xmlns:a16="http://schemas.microsoft.com/office/drawing/2014/main" id="{00000000-0008-0000-0300-000038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4" name="テキスト ボックス 313">
          <a:extLst>
            <a:ext uri="{FF2B5EF4-FFF2-40B4-BE49-F238E27FC236}">
              <a16:creationId xmlns:a16="http://schemas.microsoft.com/office/drawing/2014/main" id="{00000000-0008-0000-0300-00003A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6" name="テキスト ボックス 315">
          <a:extLst>
            <a:ext uri="{FF2B5EF4-FFF2-40B4-BE49-F238E27FC236}">
              <a16:creationId xmlns:a16="http://schemas.microsoft.com/office/drawing/2014/main" id="{00000000-0008-0000-0300-00003C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7" name="定員管理の状況グラフ枠">
          <a:extLst>
            <a:ext uri="{FF2B5EF4-FFF2-40B4-BE49-F238E27FC236}">
              <a16:creationId xmlns:a16="http://schemas.microsoft.com/office/drawing/2014/main" id="{00000000-0008-0000-0300-00003D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105168</xdr:rowOff>
    </xdr:from>
    <xdr:to>
      <xdr:col>81</xdr:col>
      <xdr:colOff>44450</xdr:colOff>
      <xdr:row>67</xdr:row>
      <xdr:rowOff>107587</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flipV="1">
          <a:off x="17018000" y="10049268"/>
          <a:ext cx="0" cy="154546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79664</xdr:rowOff>
    </xdr:from>
    <xdr:ext cx="762000" cy="259045"/>
    <xdr:sp macro="" textlink="">
      <xdr:nvSpPr>
        <xdr:cNvPr id="319" name="定員管理の状況最小値テキスト">
          <a:extLst>
            <a:ext uri="{FF2B5EF4-FFF2-40B4-BE49-F238E27FC236}">
              <a16:creationId xmlns:a16="http://schemas.microsoft.com/office/drawing/2014/main" id="{00000000-0008-0000-0300-00003F010000}"/>
            </a:ext>
          </a:extLst>
        </xdr:cNvPr>
        <xdr:cNvSpPr txBox="1"/>
      </xdr:nvSpPr>
      <xdr:spPr>
        <a:xfrm>
          <a:off x="17106900" y="115668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107587</xdr:rowOff>
    </xdr:from>
    <xdr:to>
      <xdr:col>81</xdr:col>
      <xdr:colOff>133350</xdr:colOff>
      <xdr:row>67</xdr:row>
      <xdr:rowOff>107587</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6929100" y="115947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20095</xdr:rowOff>
    </xdr:from>
    <xdr:ext cx="762000" cy="259045"/>
    <xdr:sp macro="" textlink="">
      <xdr:nvSpPr>
        <xdr:cNvPr id="321" name="定員管理の状況最大値テキスト">
          <a:extLst>
            <a:ext uri="{FF2B5EF4-FFF2-40B4-BE49-F238E27FC236}">
              <a16:creationId xmlns:a16="http://schemas.microsoft.com/office/drawing/2014/main" id="{00000000-0008-0000-0300-000041010000}"/>
            </a:ext>
          </a:extLst>
        </xdr:cNvPr>
        <xdr:cNvSpPr txBox="1"/>
      </xdr:nvSpPr>
      <xdr:spPr>
        <a:xfrm>
          <a:off x="17106900" y="97927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105168</xdr:rowOff>
    </xdr:from>
    <xdr:to>
      <xdr:col>81</xdr:col>
      <xdr:colOff>133350</xdr:colOff>
      <xdr:row>58</xdr:row>
      <xdr:rowOff>105168</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6929100" y="100492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58</xdr:row>
      <xdr:rowOff>154577</xdr:rowOff>
    </xdr:from>
    <xdr:to>
      <xdr:col>81</xdr:col>
      <xdr:colOff>44450</xdr:colOff>
      <xdr:row>59</xdr:row>
      <xdr:rowOff>1512</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6179800" y="10098677"/>
          <a:ext cx="838200" cy="18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145463</xdr:rowOff>
    </xdr:from>
    <xdr:ext cx="762000" cy="259045"/>
    <xdr:sp macro="" textlink="">
      <xdr:nvSpPr>
        <xdr:cNvPr id="324" name="定員管理の状況平均値テキスト">
          <a:extLst>
            <a:ext uri="{FF2B5EF4-FFF2-40B4-BE49-F238E27FC236}">
              <a16:creationId xmlns:a16="http://schemas.microsoft.com/office/drawing/2014/main" id="{00000000-0008-0000-0300-000044010000}"/>
            </a:ext>
          </a:extLst>
        </xdr:cNvPr>
        <xdr:cNvSpPr txBox="1"/>
      </xdr:nvSpPr>
      <xdr:spPr>
        <a:xfrm>
          <a:off x="17106900" y="1043246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1936</xdr:rowOff>
    </xdr:from>
    <xdr:to>
      <xdr:col>81</xdr:col>
      <xdr:colOff>95250</xdr:colOff>
      <xdr:row>61</xdr:row>
      <xdr:rowOff>103536</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6967200" y="10460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58</xdr:row>
      <xdr:rowOff>154577</xdr:rowOff>
    </xdr:from>
    <xdr:to>
      <xdr:col>77</xdr:col>
      <xdr:colOff>44450</xdr:colOff>
      <xdr:row>58</xdr:row>
      <xdr:rowOff>166067</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flipV="1">
          <a:off x="15290800" y="10098677"/>
          <a:ext cx="8890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149255</xdr:rowOff>
    </xdr:from>
    <xdr:to>
      <xdr:col>77</xdr:col>
      <xdr:colOff>95250</xdr:colOff>
      <xdr:row>61</xdr:row>
      <xdr:rowOff>79405</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6129000" y="10436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64182</xdr:rowOff>
    </xdr:from>
    <xdr:ext cx="7366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5798800" y="105226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154577</xdr:rowOff>
    </xdr:from>
    <xdr:to>
      <xdr:col>72</xdr:col>
      <xdr:colOff>203200</xdr:colOff>
      <xdr:row>58</xdr:row>
      <xdr:rowOff>166067</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a:off x="14401800" y="10098677"/>
          <a:ext cx="8890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119380</xdr:rowOff>
    </xdr:from>
    <xdr:to>
      <xdr:col>73</xdr:col>
      <xdr:colOff>44450</xdr:colOff>
      <xdr:row>61</xdr:row>
      <xdr:rowOff>49530</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5240000" y="1040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34307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909800" y="10492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143087</xdr:rowOff>
    </xdr:from>
    <xdr:to>
      <xdr:col>68</xdr:col>
      <xdr:colOff>152400</xdr:colOff>
      <xdr:row>58</xdr:row>
      <xdr:rowOff>154577</xdr:rowOff>
    </xdr:to>
    <xdr:cxnSp macro="">
      <xdr:nvCxnSpPr>
        <xdr:cNvPr id="332" name="直線コネクタ 331">
          <a:extLst>
            <a:ext uri="{FF2B5EF4-FFF2-40B4-BE49-F238E27FC236}">
              <a16:creationId xmlns:a16="http://schemas.microsoft.com/office/drawing/2014/main" id="{00000000-0008-0000-0300-00004C010000}"/>
            </a:ext>
          </a:extLst>
        </xdr:cNvPr>
        <xdr:cNvCxnSpPr/>
      </xdr:nvCxnSpPr>
      <xdr:spPr>
        <a:xfrm>
          <a:off x="13512800" y="10087187"/>
          <a:ext cx="889000" cy="114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106741</xdr:rowOff>
    </xdr:from>
    <xdr:to>
      <xdr:col>68</xdr:col>
      <xdr:colOff>203200</xdr:colOff>
      <xdr:row>61</xdr:row>
      <xdr:rowOff>36891</xdr:rowOff>
    </xdr:to>
    <xdr:sp macro="" textlink="">
      <xdr:nvSpPr>
        <xdr:cNvPr id="333" name="フローチャート: 判断 332">
          <a:extLst>
            <a:ext uri="{FF2B5EF4-FFF2-40B4-BE49-F238E27FC236}">
              <a16:creationId xmlns:a16="http://schemas.microsoft.com/office/drawing/2014/main" id="{00000000-0008-0000-0300-00004D010000}"/>
            </a:ext>
          </a:extLst>
        </xdr:cNvPr>
        <xdr:cNvSpPr/>
      </xdr:nvSpPr>
      <xdr:spPr>
        <a:xfrm>
          <a:off x="14351000" y="10393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21668</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4020800" y="104801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73418</xdr:rowOff>
    </xdr:from>
    <xdr:to>
      <xdr:col>64</xdr:col>
      <xdr:colOff>152400</xdr:colOff>
      <xdr:row>61</xdr:row>
      <xdr:rowOff>3568</xdr:rowOff>
    </xdr:to>
    <xdr:sp macro="" textlink="">
      <xdr:nvSpPr>
        <xdr:cNvPr id="335" name="フローチャート: 判断 334">
          <a:extLst>
            <a:ext uri="{FF2B5EF4-FFF2-40B4-BE49-F238E27FC236}">
              <a16:creationId xmlns:a16="http://schemas.microsoft.com/office/drawing/2014/main" id="{00000000-0008-0000-0300-00004F010000}"/>
            </a:ext>
          </a:extLst>
        </xdr:cNvPr>
        <xdr:cNvSpPr/>
      </xdr:nvSpPr>
      <xdr:spPr>
        <a:xfrm>
          <a:off x="13462000" y="10360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60</xdr:row>
      <xdr:rowOff>159795</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3131800" y="104467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1" name="テキスト ボックス 340">
          <a:extLst>
            <a:ext uri="{FF2B5EF4-FFF2-40B4-BE49-F238E27FC236}">
              <a16:creationId xmlns:a16="http://schemas.microsoft.com/office/drawing/2014/main" id="{00000000-0008-0000-0300-000055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122162</xdr:rowOff>
    </xdr:from>
    <xdr:to>
      <xdr:col>81</xdr:col>
      <xdr:colOff>95250</xdr:colOff>
      <xdr:row>59</xdr:row>
      <xdr:rowOff>52312</xdr:rowOff>
    </xdr:to>
    <xdr:sp macro="" textlink="">
      <xdr:nvSpPr>
        <xdr:cNvPr id="342" name="楕円 341">
          <a:extLst>
            <a:ext uri="{FF2B5EF4-FFF2-40B4-BE49-F238E27FC236}">
              <a16:creationId xmlns:a16="http://schemas.microsoft.com/office/drawing/2014/main" id="{00000000-0008-0000-0300-000056010000}"/>
            </a:ext>
          </a:extLst>
        </xdr:cNvPr>
        <xdr:cNvSpPr/>
      </xdr:nvSpPr>
      <xdr:spPr>
        <a:xfrm>
          <a:off x="16967200" y="10066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43439</xdr:rowOff>
    </xdr:from>
    <xdr:ext cx="762000" cy="259045"/>
    <xdr:sp macro="" textlink="">
      <xdr:nvSpPr>
        <xdr:cNvPr id="343" name="定員管理の状況該当値テキスト">
          <a:extLst>
            <a:ext uri="{FF2B5EF4-FFF2-40B4-BE49-F238E27FC236}">
              <a16:creationId xmlns:a16="http://schemas.microsoft.com/office/drawing/2014/main" id="{00000000-0008-0000-0300-000057010000}"/>
            </a:ext>
          </a:extLst>
        </xdr:cNvPr>
        <xdr:cNvSpPr txBox="1"/>
      </xdr:nvSpPr>
      <xdr:spPr>
        <a:xfrm>
          <a:off x="17106900" y="99875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103777</xdr:rowOff>
    </xdr:from>
    <xdr:to>
      <xdr:col>77</xdr:col>
      <xdr:colOff>95250</xdr:colOff>
      <xdr:row>59</xdr:row>
      <xdr:rowOff>33927</xdr:rowOff>
    </xdr:to>
    <xdr:sp macro="" textlink="">
      <xdr:nvSpPr>
        <xdr:cNvPr id="344" name="楕円 343">
          <a:extLst>
            <a:ext uri="{FF2B5EF4-FFF2-40B4-BE49-F238E27FC236}">
              <a16:creationId xmlns:a16="http://schemas.microsoft.com/office/drawing/2014/main" id="{00000000-0008-0000-0300-000058010000}"/>
            </a:ext>
          </a:extLst>
        </xdr:cNvPr>
        <xdr:cNvSpPr/>
      </xdr:nvSpPr>
      <xdr:spPr>
        <a:xfrm>
          <a:off x="16129000" y="1004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44104</xdr:rowOff>
    </xdr:from>
    <xdr:ext cx="736600" cy="259045"/>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5798800" y="98167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115267</xdr:rowOff>
    </xdr:from>
    <xdr:to>
      <xdr:col>73</xdr:col>
      <xdr:colOff>44450</xdr:colOff>
      <xdr:row>59</xdr:row>
      <xdr:rowOff>45417</xdr:rowOff>
    </xdr:to>
    <xdr:sp macro="" textlink="">
      <xdr:nvSpPr>
        <xdr:cNvPr id="346" name="楕円 345">
          <a:extLst>
            <a:ext uri="{FF2B5EF4-FFF2-40B4-BE49-F238E27FC236}">
              <a16:creationId xmlns:a16="http://schemas.microsoft.com/office/drawing/2014/main" id="{00000000-0008-0000-0300-00005A010000}"/>
            </a:ext>
          </a:extLst>
        </xdr:cNvPr>
        <xdr:cNvSpPr/>
      </xdr:nvSpPr>
      <xdr:spPr>
        <a:xfrm>
          <a:off x="15240000" y="10059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55594</xdr:rowOff>
    </xdr:from>
    <xdr:ext cx="762000" cy="259045"/>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4909800" y="98282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103777</xdr:rowOff>
    </xdr:from>
    <xdr:to>
      <xdr:col>68</xdr:col>
      <xdr:colOff>203200</xdr:colOff>
      <xdr:row>59</xdr:row>
      <xdr:rowOff>33927</xdr:rowOff>
    </xdr:to>
    <xdr:sp macro="" textlink="">
      <xdr:nvSpPr>
        <xdr:cNvPr id="348" name="楕円 347">
          <a:extLst>
            <a:ext uri="{FF2B5EF4-FFF2-40B4-BE49-F238E27FC236}">
              <a16:creationId xmlns:a16="http://schemas.microsoft.com/office/drawing/2014/main" id="{00000000-0008-0000-0300-00005C010000}"/>
            </a:ext>
          </a:extLst>
        </xdr:cNvPr>
        <xdr:cNvSpPr/>
      </xdr:nvSpPr>
      <xdr:spPr>
        <a:xfrm>
          <a:off x="14351000" y="10047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44104</xdr:rowOff>
    </xdr:from>
    <xdr:ext cx="762000" cy="259045"/>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4020800" y="98167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92287</xdr:rowOff>
    </xdr:from>
    <xdr:to>
      <xdr:col>64</xdr:col>
      <xdr:colOff>152400</xdr:colOff>
      <xdr:row>59</xdr:row>
      <xdr:rowOff>22437</xdr:rowOff>
    </xdr:to>
    <xdr:sp macro="" textlink="">
      <xdr:nvSpPr>
        <xdr:cNvPr id="350" name="楕円 349">
          <a:extLst>
            <a:ext uri="{FF2B5EF4-FFF2-40B4-BE49-F238E27FC236}">
              <a16:creationId xmlns:a16="http://schemas.microsoft.com/office/drawing/2014/main" id="{00000000-0008-0000-0300-00005E010000}"/>
            </a:ext>
          </a:extLst>
        </xdr:cNvPr>
        <xdr:cNvSpPr/>
      </xdr:nvSpPr>
      <xdr:spPr>
        <a:xfrm>
          <a:off x="13462000" y="10036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32614</xdr:rowOff>
    </xdr:from>
    <xdr:ext cx="762000" cy="259045"/>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3131800" y="98052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4" name="テキスト ボックス 353">
          <a:extLst>
            <a:ext uri="{FF2B5EF4-FFF2-40B4-BE49-F238E27FC236}">
              <a16:creationId xmlns:a16="http://schemas.microsoft.com/office/drawing/2014/main" id="{00000000-0008-0000-0300-000062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3" name="正方形/長方形 362">
          <a:extLst>
            <a:ext uri="{FF2B5EF4-FFF2-40B4-BE49-F238E27FC236}">
              <a16:creationId xmlns:a16="http://schemas.microsoft.com/office/drawing/2014/main" id="{00000000-0008-0000-0300-00006B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地方債残高の減少により公債費が減少し、実質公債費比率は微減となった。今後も後年度負担を求める公共事業には地方債を活用していくが、計画的・効率的な事業実施により可能な限り地方債の新規発行を抑制していきたい。</a:t>
          </a:r>
        </a:p>
      </xdr:txBody>
    </xdr:sp>
    <xdr:clientData/>
  </xdr:twoCellAnchor>
  <xdr:oneCellAnchor>
    <xdr:from>
      <xdr:col>61</xdr:col>
      <xdr:colOff>6350</xdr:colOff>
      <xdr:row>32</xdr:row>
      <xdr:rowOff>101600</xdr:rowOff>
    </xdr:from>
    <xdr:ext cx="298543" cy="225703"/>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7" name="テキスト ボックス 366">
          <a:extLst>
            <a:ext uri="{FF2B5EF4-FFF2-40B4-BE49-F238E27FC236}">
              <a16:creationId xmlns:a16="http://schemas.microsoft.com/office/drawing/2014/main" id="{00000000-0008-0000-0300-00006F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131535</xdr:rowOff>
    </xdr:from>
    <xdr:to>
      <xdr:col>85</xdr:col>
      <xdr:colOff>95250</xdr:colOff>
      <xdr:row>45</xdr:row>
      <xdr:rowOff>131535</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160762</xdr:rowOff>
    </xdr:from>
    <xdr:ext cx="762000" cy="259045"/>
    <xdr:sp macro="" textlink="">
      <xdr:nvSpPr>
        <xdr:cNvPr id="369" name="テキスト ボックス 368">
          <a:extLst>
            <a:ext uri="{FF2B5EF4-FFF2-40B4-BE49-F238E27FC236}">
              <a16:creationId xmlns:a16="http://schemas.microsoft.com/office/drawing/2014/main" id="{00000000-0008-0000-0300-000071010000}"/>
            </a:ext>
          </a:extLst>
        </xdr:cNvPr>
        <xdr:cNvSpPr txBox="1"/>
      </xdr:nvSpPr>
      <xdr:spPr>
        <a:xfrm>
          <a:off x="1206500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129722</xdr:rowOff>
    </xdr:from>
    <xdr:to>
      <xdr:col>85</xdr:col>
      <xdr:colOff>95250</xdr:colOff>
      <xdr:row>43</xdr:row>
      <xdr:rowOff>129722</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a:off x="12827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158949</xdr:rowOff>
    </xdr:from>
    <xdr:ext cx="762000" cy="259045"/>
    <xdr:sp macro="" textlink="">
      <xdr:nvSpPr>
        <xdr:cNvPr id="371" name="テキスト ボックス 370">
          <a:extLst>
            <a:ext uri="{FF2B5EF4-FFF2-40B4-BE49-F238E27FC236}">
              <a16:creationId xmlns:a16="http://schemas.microsoft.com/office/drawing/2014/main" id="{00000000-0008-0000-0300-000073010000}"/>
            </a:ext>
          </a:extLst>
        </xdr:cNvPr>
        <xdr:cNvSpPr txBox="1"/>
      </xdr:nvSpPr>
      <xdr:spPr>
        <a:xfrm>
          <a:off x="1206500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41</xdr:row>
      <xdr:rowOff>127907</xdr:rowOff>
    </xdr:from>
    <xdr:to>
      <xdr:col>85</xdr:col>
      <xdr:colOff>95250</xdr:colOff>
      <xdr:row>41</xdr:row>
      <xdr:rowOff>127907</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2827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40</xdr:row>
      <xdr:rowOff>157134</xdr:rowOff>
    </xdr:from>
    <xdr:ext cx="762000" cy="259045"/>
    <xdr:sp macro="" textlink="">
      <xdr:nvSpPr>
        <xdr:cNvPr id="373" name="テキスト ボックス 372">
          <a:extLst>
            <a:ext uri="{FF2B5EF4-FFF2-40B4-BE49-F238E27FC236}">
              <a16:creationId xmlns:a16="http://schemas.microsoft.com/office/drawing/2014/main" id="{00000000-0008-0000-0300-000075010000}"/>
            </a:ext>
          </a:extLst>
        </xdr:cNvPr>
        <xdr:cNvSpPr txBox="1"/>
      </xdr:nvSpPr>
      <xdr:spPr>
        <a:xfrm>
          <a:off x="1206500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126093</xdr:rowOff>
    </xdr:from>
    <xdr:to>
      <xdr:col>85</xdr:col>
      <xdr:colOff>95250</xdr:colOff>
      <xdr:row>39</xdr:row>
      <xdr:rowOff>126093</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155320</xdr:rowOff>
    </xdr:from>
    <xdr:ext cx="762000" cy="259045"/>
    <xdr:sp macro="" textlink="">
      <xdr:nvSpPr>
        <xdr:cNvPr id="375" name="テキスト ボックス 374">
          <a:extLst>
            <a:ext uri="{FF2B5EF4-FFF2-40B4-BE49-F238E27FC236}">
              <a16:creationId xmlns:a16="http://schemas.microsoft.com/office/drawing/2014/main" id="{00000000-0008-0000-0300-000077010000}"/>
            </a:ext>
          </a:extLst>
        </xdr:cNvPr>
        <xdr:cNvSpPr txBox="1"/>
      </xdr:nvSpPr>
      <xdr:spPr>
        <a:xfrm>
          <a:off x="1206500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37</xdr:row>
      <xdr:rowOff>124278</xdr:rowOff>
    </xdr:from>
    <xdr:to>
      <xdr:col>85</xdr:col>
      <xdr:colOff>95250</xdr:colOff>
      <xdr:row>37</xdr:row>
      <xdr:rowOff>124278</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36</xdr:row>
      <xdr:rowOff>153505</xdr:rowOff>
    </xdr:from>
    <xdr:ext cx="762000" cy="259045"/>
    <xdr:sp macro="" textlink="">
      <xdr:nvSpPr>
        <xdr:cNvPr id="377" name="テキスト ボックス 376">
          <a:extLst>
            <a:ext uri="{FF2B5EF4-FFF2-40B4-BE49-F238E27FC236}">
              <a16:creationId xmlns:a16="http://schemas.microsoft.com/office/drawing/2014/main" id="{00000000-0008-0000-0300-000079010000}"/>
            </a:ext>
          </a:extLst>
        </xdr:cNvPr>
        <xdr:cNvSpPr txBox="1"/>
      </xdr:nvSpPr>
      <xdr:spPr>
        <a:xfrm>
          <a:off x="1206500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35</xdr:row>
      <xdr:rowOff>122464</xdr:rowOff>
    </xdr:from>
    <xdr:to>
      <xdr:col>85</xdr:col>
      <xdr:colOff>95250</xdr:colOff>
      <xdr:row>35</xdr:row>
      <xdr:rowOff>122464</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2827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34</xdr:row>
      <xdr:rowOff>151691</xdr:rowOff>
    </xdr:from>
    <xdr:ext cx="762000" cy="259045"/>
    <xdr:sp macro="" textlink="">
      <xdr:nvSpPr>
        <xdr:cNvPr id="379" name="テキスト ボックス 378">
          <a:extLst>
            <a:ext uri="{FF2B5EF4-FFF2-40B4-BE49-F238E27FC236}">
              <a16:creationId xmlns:a16="http://schemas.microsoft.com/office/drawing/2014/main" id="{00000000-0008-0000-0300-00007B010000}"/>
            </a:ext>
          </a:extLst>
        </xdr:cNvPr>
        <xdr:cNvSpPr txBox="1"/>
      </xdr:nvSpPr>
      <xdr:spPr>
        <a:xfrm>
          <a:off x="1206500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81" name="公債費負担の状況グラフ枠">
          <a:extLst>
            <a:ext uri="{FF2B5EF4-FFF2-40B4-BE49-F238E27FC236}">
              <a16:creationId xmlns:a16="http://schemas.microsoft.com/office/drawing/2014/main" id="{00000000-0008-0000-0300-00007D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157843</xdr:rowOff>
    </xdr:from>
    <xdr:to>
      <xdr:col>81</xdr:col>
      <xdr:colOff>44450</xdr:colOff>
      <xdr:row>45</xdr:row>
      <xdr:rowOff>154517</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flipV="1">
          <a:off x="17018000" y="6330043"/>
          <a:ext cx="0" cy="153972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126594</xdr:rowOff>
    </xdr:from>
    <xdr:ext cx="762000" cy="259045"/>
    <xdr:sp macro="" textlink="">
      <xdr:nvSpPr>
        <xdr:cNvPr id="383" name="公債費負担の状況最小値テキスト">
          <a:extLst>
            <a:ext uri="{FF2B5EF4-FFF2-40B4-BE49-F238E27FC236}">
              <a16:creationId xmlns:a16="http://schemas.microsoft.com/office/drawing/2014/main" id="{00000000-0008-0000-0300-00007F010000}"/>
            </a:ext>
          </a:extLst>
        </xdr:cNvPr>
        <xdr:cNvSpPr txBox="1"/>
      </xdr:nvSpPr>
      <xdr:spPr>
        <a:xfrm>
          <a:off x="17106900" y="78418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154517</xdr:rowOff>
    </xdr:from>
    <xdr:to>
      <xdr:col>81</xdr:col>
      <xdr:colOff>133350</xdr:colOff>
      <xdr:row>45</xdr:row>
      <xdr:rowOff>154517</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6929100" y="7869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72770</xdr:rowOff>
    </xdr:from>
    <xdr:ext cx="762000" cy="259045"/>
    <xdr:sp macro="" textlink="">
      <xdr:nvSpPr>
        <xdr:cNvPr id="385" name="公債費負担の状況最大値テキスト">
          <a:extLst>
            <a:ext uri="{FF2B5EF4-FFF2-40B4-BE49-F238E27FC236}">
              <a16:creationId xmlns:a16="http://schemas.microsoft.com/office/drawing/2014/main" id="{00000000-0008-0000-0300-000081010000}"/>
            </a:ext>
          </a:extLst>
        </xdr:cNvPr>
        <xdr:cNvSpPr txBox="1"/>
      </xdr:nvSpPr>
      <xdr:spPr>
        <a:xfrm>
          <a:off x="17106900" y="6073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157843</xdr:rowOff>
    </xdr:from>
    <xdr:to>
      <xdr:col>81</xdr:col>
      <xdr:colOff>133350</xdr:colOff>
      <xdr:row>36</xdr:row>
      <xdr:rowOff>157843</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a:off x="16929100" y="6330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24493</xdr:rowOff>
    </xdr:from>
    <xdr:to>
      <xdr:col>81</xdr:col>
      <xdr:colOff>44450</xdr:colOff>
      <xdr:row>41</xdr:row>
      <xdr:rowOff>47474</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flipV="1">
          <a:off x="16179800" y="7053943"/>
          <a:ext cx="8382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128710</xdr:rowOff>
    </xdr:from>
    <xdr:ext cx="762000" cy="259045"/>
    <xdr:sp macro="" textlink="">
      <xdr:nvSpPr>
        <xdr:cNvPr id="388" name="公債費負担の状況平均値テキスト">
          <a:extLst>
            <a:ext uri="{FF2B5EF4-FFF2-40B4-BE49-F238E27FC236}">
              <a16:creationId xmlns:a16="http://schemas.microsoft.com/office/drawing/2014/main" id="{00000000-0008-0000-0300-000084010000}"/>
            </a:ext>
          </a:extLst>
        </xdr:cNvPr>
        <xdr:cNvSpPr txBox="1"/>
      </xdr:nvSpPr>
      <xdr:spPr>
        <a:xfrm>
          <a:off x="17106900" y="698671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156633</xdr:rowOff>
    </xdr:from>
    <xdr:to>
      <xdr:col>81</xdr:col>
      <xdr:colOff>95250</xdr:colOff>
      <xdr:row>41</xdr:row>
      <xdr:rowOff>86783</xdr:rowOff>
    </xdr:to>
    <xdr:sp macro="" textlink="">
      <xdr:nvSpPr>
        <xdr:cNvPr id="389" name="フローチャート: 判断 388">
          <a:extLst>
            <a:ext uri="{FF2B5EF4-FFF2-40B4-BE49-F238E27FC236}">
              <a16:creationId xmlns:a16="http://schemas.microsoft.com/office/drawing/2014/main" id="{00000000-0008-0000-0300-000085010000}"/>
            </a:ext>
          </a:extLst>
        </xdr:cNvPr>
        <xdr:cNvSpPr/>
      </xdr:nvSpPr>
      <xdr:spPr>
        <a:xfrm>
          <a:off x="16967200" y="70146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13002</xdr:rowOff>
    </xdr:from>
    <xdr:to>
      <xdr:col>77</xdr:col>
      <xdr:colOff>44450</xdr:colOff>
      <xdr:row>41</xdr:row>
      <xdr:rowOff>47474</xdr:rowOff>
    </xdr:to>
    <xdr:cxnSp macro="">
      <xdr:nvCxnSpPr>
        <xdr:cNvPr id="390" name="直線コネクタ 389">
          <a:extLst>
            <a:ext uri="{FF2B5EF4-FFF2-40B4-BE49-F238E27FC236}">
              <a16:creationId xmlns:a16="http://schemas.microsoft.com/office/drawing/2014/main" id="{00000000-0008-0000-0300-000086010000}"/>
            </a:ext>
          </a:extLst>
        </xdr:cNvPr>
        <xdr:cNvCxnSpPr/>
      </xdr:nvCxnSpPr>
      <xdr:spPr>
        <a:xfrm>
          <a:off x="15290800" y="7042452"/>
          <a:ext cx="889000" cy="344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19655</xdr:rowOff>
    </xdr:from>
    <xdr:to>
      <xdr:col>77</xdr:col>
      <xdr:colOff>95250</xdr:colOff>
      <xdr:row>41</xdr:row>
      <xdr:rowOff>121255</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6129000" y="7049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106032</xdr:rowOff>
    </xdr:from>
    <xdr:ext cx="7366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5798800" y="71354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138491</xdr:rowOff>
    </xdr:from>
    <xdr:to>
      <xdr:col>72</xdr:col>
      <xdr:colOff>203200</xdr:colOff>
      <xdr:row>41</xdr:row>
      <xdr:rowOff>13002</xdr:rowOff>
    </xdr:to>
    <xdr:cxnSp macro="">
      <xdr:nvCxnSpPr>
        <xdr:cNvPr id="393" name="直線コネクタ 392">
          <a:extLst>
            <a:ext uri="{FF2B5EF4-FFF2-40B4-BE49-F238E27FC236}">
              <a16:creationId xmlns:a16="http://schemas.microsoft.com/office/drawing/2014/main" id="{00000000-0008-0000-0300-000089010000}"/>
            </a:ext>
          </a:extLst>
        </xdr:cNvPr>
        <xdr:cNvCxnSpPr/>
      </xdr:nvCxnSpPr>
      <xdr:spPr>
        <a:xfrm>
          <a:off x="14401800" y="6996491"/>
          <a:ext cx="889000" cy="45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8165</xdr:rowOff>
    </xdr:from>
    <xdr:to>
      <xdr:col>73</xdr:col>
      <xdr:colOff>44450</xdr:colOff>
      <xdr:row>41</xdr:row>
      <xdr:rowOff>109765</xdr:rowOff>
    </xdr:to>
    <xdr:sp macro="" textlink="">
      <xdr:nvSpPr>
        <xdr:cNvPr id="394" name="フローチャート: 判断 393">
          <a:extLst>
            <a:ext uri="{FF2B5EF4-FFF2-40B4-BE49-F238E27FC236}">
              <a16:creationId xmlns:a16="http://schemas.microsoft.com/office/drawing/2014/main" id="{00000000-0008-0000-0300-00008A010000}"/>
            </a:ext>
          </a:extLst>
        </xdr:cNvPr>
        <xdr:cNvSpPr/>
      </xdr:nvSpPr>
      <xdr:spPr>
        <a:xfrm>
          <a:off x="15240000" y="7037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94542</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4909800" y="7123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81038</xdr:rowOff>
    </xdr:from>
    <xdr:to>
      <xdr:col>68</xdr:col>
      <xdr:colOff>152400</xdr:colOff>
      <xdr:row>40</xdr:row>
      <xdr:rowOff>138491</xdr:rowOff>
    </xdr:to>
    <xdr:cxnSp macro="">
      <xdr:nvCxnSpPr>
        <xdr:cNvPr id="396" name="直線コネクタ 395">
          <a:extLst>
            <a:ext uri="{FF2B5EF4-FFF2-40B4-BE49-F238E27FC236}">
              <a16:creationId xmlns:a16="http://schemas.microsoft.com/office/drawing/2014/main" id="{00000000-0008-0000-0300-00008C010000}"/>
            </a:ext>
          </a:extLst>
        </xdr:cNvPr>
        <xdr:cNvCxnSpPr/>
      </xdr:nvCxnSpPr>
      <xdr:spPr>
        <a:xfrm>
          <a:off x="13512800" y="6939038"/>
          <a:ext cx="889000" cy="57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40</xdr:row>
      <xdr:rowOff>156633</xdr:rowOff>
    </xdr:from>
    <xdr:to>
      <xdr:col>68</xdr:col>
      <xdr:colOff>203200</xdr:colOff>
      <xdr:row>41</xdr:row>
      <xdr:rowOff>86783</xdr:rowOff>
    </xdr:to>
    <xdr:sp macro="" textlink="">
      <xdr:nvSpPr>
        <xdr:cNvPr id="397" name="フローチャート: 判断 396">
          <a:extLst>
            <a:ext uri="{FF2B5EF4-FFF2-40B4-BE49-F238E27FC236}">
              <a16:creationId xmlns:a16="http://schemas.microsoft.com/office/drawing/2014/main" id="{00000000-0008-0000-0300-00008D010000}"/>
            </a:ext>
          </a:extLst>
        </xdr:cNvPr>
        <xdr:cNvSpPr/>
      </xdr:nvSpPr>
      <xdr:spPr>
        <a:xfrm>
          <a:off x="14351000" y="70146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71560</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4020800" y="7101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31145</xdr:rowOff>
    </xdr:from>
    <xdr:to>
      <xdr:col>64</xdr:col>
      <xdr:colOff>152400</xdr:colOff>
      <xdr:row>41</xdr:row>
      <xdr:rowOff>132745</xdr:rowOff>
    </xdr:to>
    <xdr:sp macro="" textlink="">
      <xdr:nvSpPr>
        <xdr:cNvPr id="399" name="フローチャート: 判断 398">
          <a:extLst>
            <a:ext uri="{FF2B5EF4-FFF2-40B4-BE49-F238E27FC236}">
              <a16:creationId xmlns:a16="http://schemas.microsoft.com/office/drawing/2014/main" id="{00000000-0008-0000-0300-00008F010000}"/>
            </a:ext>
          </a:extLst>
        </xdr:cNvPr>
        <xdr:cNvSpPr/>
      </xdr:nvSpPr>
      <xdr:spPr>
        <a:xfrm>
          <a:off x="13462000" y="7060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117522</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3131800" y="71469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145143</xdr:rowOff>
    </xdr:from>
    <xdr:to>
      <xdr:col>81</xdr:col>
      <xdr:colOff>95250</xdr:colOff>
      <xdr:row>41</xdr:row>
      <xdr:rowOff>75293</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6967200" y="7003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161670</xdr:rowOff>
    </xdr:from>
    <xdr:ext cx="762000" cy="259045"/>
    <xdr:sp macro="" textlink="">
      <xdr:nvSpPr>
        <xdr:cNvPr id="407" name="公債費負担の状況該当値テキスト">
          <a:extLst>
            <a:ext uri="{FF2B5EF4-FFF2-40B4-BE49-F238E27FC236}">
              <a16:creationId xmlns:a16="http://schemas.microsoft.com/office/drawing/2014/main" id="{00000000-0008-0000-0300-000097010000}"/>
            </a:ext>
          </a:extLst>
        </xdr:cNvPr>
        <xdr:cNvSpPr txBox="1"/>
      </xdr:nvSpPr>
      <xdr:spPr>
        <a:xfrm>
          <a:off x="17106900" y="68482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168124</xdr:rowOff>
    </xdr:from>
    <xdr:to>
      <xdr:col>77</xdr:col>
      <xdr:colOff>95250</xdr:colOff>
      <xdr:row>41</xdr:row>
      <xdr:rowOff>98274</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6129000" y="7026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108451</xdr:rowOff>
    </xdr:from>
    <xdr:ext cx="7366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5798800" y="67950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133652</xdr:rowOff>
    </xdr:from>
    <xdr:to>
      <xdr:col>73</xdr:col>
      <xdr:colOff>44450</xdr:colOff>
      <xdr:row>41</xdr:row>
      <xdr:rowOff>63802</xdr:rowOff>
    </xdr:to>
    <xdr:sp macro="" textlink="">
      <xdr:nvSpPr>
        <xdr:cNvPr id="410" name="楕円 409">
          <a:extLst>
            <a:ext uri="{FF2B5EF4-FFF2-40B4-BE49-F238E27FC236}">
              <a16:creationId xmlns:a16="http://schemas.microsoft.com/office/drawing/2014/main" id="{00000000-0008-0000-0300-00009A010000}"/>
            </a:ext>
          </a:extLst>
        </xdr:cNvPr>
        <xdr:cNvSpPr/>
      </xdr:nvSpPr>
      <xdr:spPr>
        <a:xfrm>
          <a:off x="15240000" y="69916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73979</xdr:rowOff>
    </xdr:from>
    <xdr:ext cx="762000" cy="259045"/>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4909800" y="67605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87691</xdr:rowOff>
    </xdr:from>
    <xdr:to>
      <xdr:col>68</xdr:col>
      <xdr:colOff>203200</xdr:colOff>
      <xdr:row>41</xdr:row>
      <xdr:rowOff>17841</xdr:rowOff>
    </xdr:to>
    <xdr:sp macro="" textlink="">
      <xdr:nvSpPr>
        <xdr:cNvPr id="412" name="楕円 411">
          <a:extLst>
            <a:ext uri="{FF2B5EF4-FFF2-40B4-BE49-F238E27FC236}">
              <a16:creationId xmlns:a16="http://schemas.microsoft.com/office/drawing/2014/main" id="{00000000-0008-0000-0300-00009C010000}"/>
            </a:ext>
          </a:extLst>
        </xdr:cNvPr>
        <xdr:cNvSpPr/>
      </xdr:nvSpPr>
      <xdr:spPr>
        <a:xfrm>
          <a:off x="14351000" y="69456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28018</xdr:rowOff>
    </xdr:from>
    <xdr:ext cx="762000" cy="259045"/>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4020800" y="67145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30238</xdr:rowOff>
    </xdr:from>
    <xdr:to>
      <xdr:col>64</xdr:col>
      <xdr:colOff>152400</xdr:colOff>
      <xdr:row>40</xdr:row>
      <xdr:rowOff>131838</xdr:rowOff>
    </xdr:to>
    <xdr:sp macro="" textlink="">
      <xdr:nvSpPr>
        <xdr:cNvPr id="414" name="楕円 413">
          <a:extLst>
            <a:ext uri="{FF2B5EF4-FFF2-40B4-BE49-F238E27FC236}">
              <a16:creationId xmlns:a16="http://schemas.microsoft.com/office/drawing/2014/main" id="{00000000-0008-0000-0300-00009E010000}"/>
            </a:ext>
          </a:extLst>
        </xdr:cNvPr>
        <xdr:cNvSpPr/>
      </xdr:nvSpPr>
      <xdr:spPr>
        <a:xfrm>
          <a:off x="13462000" y="6888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142015</xdr:rowOff>
    </xdr:from>
    <xdr:ext cx="762000" cy="259045"/>
    <xdr:sp macro="" textlink="">
      <xdr:nvSpPr>
        <xdr:cNvPr id="415" name="テキスト ボックス 414">
          <a:extLst>
            <a:ext uri="{FF2B5EF4-FFF2-40B4-BE49-F238E27FC236}">
              <a16:creationId xmlns:a16="http://schemas.microsoft.com/office/drawing/2014/main" id="{00000000-0008-0000-0300-00009F010000}"/>
            </a:ext>
          </a:extLst>
        </xdr:cNvPr>
        <xdr:cNvSpPr txBox="1"/>
      </xdr:nvSpPr>
      <xdr:spPr>
        <a:xfrm>
          <a:off x="13131800" y="66571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8" name="テキスト ボックス 417">
          <a:extLst>
            <a:ext uri="{FF2B5EF4-FFF2-40B4-BE49-F238E27FC236}">
              <a16:creationId xmlns:a16="http://schemas.microsoft.com/office/drawing/2014/main" id="{00000000-0008-0000-0300-0000A2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23" name="正方形/長方形 422">
          <a:extLst>
            <a:ext uri="{FF2B5EF4-FFF2-40B4-BE49-F238E27FC236}">
              <a16:creationId xmlns:a16="http://schemas.microsoft.com/office/drawing/2014/main" id="{00000000-0008-0000-0300-0000A7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24" name="正方形/長方形 423">
          <a:extLst>
            <a:ext uri="{FF2B5EF4-FFF2-40B4-BE49-F238E27FC236}">
              <a16:creationId xmlns:a16="http://schemas.microsoft.com/office/drawing/2014/main" id="{00000000-0008-0000-0300-0000A8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5" name="正方形/長方形 424">
          <a:extLst>
            <a:ext uri="{FF2B5EF4-FFF2-40B4-BE49-F238E27FC236}">
              <a16:creationId xmlns:a16="http://schemas.microsoft.com/office/drawing/2014/main" id="{00000000-0008-0000-0300-0000A9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6" name="正方形/長方形 425">
          <a:extLst>
            <a:ext uri="{FF2B5EF4-FFF2-40B4-BE49-F238E27FC236}">
              <a16:creationId xmlns:a16="http://schemas.microsoft.com/office/drawing/2014/main" id="{00000000-0008-0000-0300-0000AA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7" name="正方形/長方形 426">
          <a:extLst>
            <a:ext uri="{FF2B5EF4-FFF2-40B4-BE49-F238E27FC236}">
              <a16:creationId xmlns:a16="http://schemas.microsoft.com/office/drawing/2014/main" id="{00000000-0008-0000-0300-0000AB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昨年は、構成する一部事務組合の借入金の増額により増加したが、公営企業（下水道事業）繰入見込額の減少により、５ポイント減少した。将来負担比率は地方債の発行が大きな影響を与えることから、後年度に財政措置のある有利な地方債を活用し、残高の管理を適正に行うことで、将来負担の軽減を図る。</a:t>
          </a:r>
        </a:p>
      </xdr:txBody>
    </xdr:sp>
    <xdr:clientData/>
  </xdr:twoCellAnchor>
  <xdr:oneCellAnchor>
    <xdr:from>
      <xdr:col>61</xdr:col>
      <xdr:colOff>6350</xdr:colOff>
      <xdr:row>10</xdr:row>
      <xdr:rowOff>63500</xdr:rowOff>
    </xdr:from>
    <xdr:ext cx="298543" cy="225703"/>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9" name="テキスト ボックス 438">
          <a:extLst>
            <a:ext uri="{FF2B5EF4-FFF2-40B4-BE49-F238E27FC236}">
              <a16:creationId xmlns:a16="http://schemas.microsoft.com/office/drawing/2014/main" id="{00000000-0008-0000-0300-0000B7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41" name="テキスト ボックス 440">
          <a:extLst>
            <a:ext uri="{FF2B5EF4-FFF2-40B4-BE49-F238E27FC236}">
              <a16:creationId xmlns:a16="http://schemas.microsoft.com/office/drawing/2014/main" id="{00000000-0008-0000-0300-0000B9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45" name="将来負担の状況グラフ枠">
          <a:extLst>
            <a:ext uri="{FF2B5EF4-FFF2-40B4-BE49-F238E27FC236}">
              <a16:creationId xmlns:a16="http://schemas.microsoft.com/office/drawing/2014/main" id="{00000000-0008-0000-0300-0000BD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121255</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7018000" y="2313214"/>
          <a:ext cx="0" cy="157994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93332</xdr:rowOff>
    </xdr:from>
    <xdr:ext cx="762000" cy="259045"/>
    <xdr:sp macro="" textlink="">
      <xdr:nvSpPr>
        <xdr:cNvPr id="447" name="将来負担の状況最小値テキスト">
          <a:extLst>
            <a:ext uri="{FF2B5EF4-FFF2-40B4-BE49-F238E27FC236}">
              <a16:creationId xmlns:a16="http://schemas.microsoft.com/office/drawing/2014/main" id="{00000000-0008-0000-0300-0000BF010000}"/>
            </a:ext>
          </a:extLst>
        </xdr:cNvPr>
        <xdr:cNvSpPr txBox="1"/>
      </xdr:nvSpPr>
      <xdr:spPr>
        <a:xfrm>
          <a:off x="17106900" y="38652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121255</xdr:rowOff>
    </xdr:from>
    <xdr:to>
      <xdr:col>81</xdr:col>
      <xdr:colOff>133350</xdr:colOff>
      <xdr:row>22</xdr:row>
      <xdr:rowOff>121255</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a:off x="16929100" y="38931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9" name="将来負担の状況最大値テキスト">
          <a:extLst>
            <a:ext uri="{FF2B5EF4-FFF2-40B4-BE49-F238E27FC236}">
              <a16:creationId xmlns:a16="http://schemas.microsoft.com/office/drawing/2014/main" id="{00000000-0008-0000-0300-0000C1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50" name="直線コネクタ 449">
          <a:extLst>
            <a:ext uri="{FF2B5EF4-FFF2-40B4-BE49-F238E27FC236}">
              <a16:creationId xmlns:a16="http://schemas.microsoft.com/office/drawing/2014/main" id="{00000000-0008-0000-0300-0000C2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13</xdr:row>
      <xdr:rowOff>155605</xdr:rowOff>
    </xdr:from>
    <xdr:to>
      <xdr:col>81</xdr:col>
      <xdr:colOff>44450</xdr:colOff>
      <xdr:row>14</xdr:row>
      <xdr:rowOff>41608</xdr:rowOff>
    </xdr:to>
    <xdr:cxnSp macro="">
      <xdr:nvCxnSpPr>
        <xdr:cNvPr id="451" name="直線コネクタ 450">
          <a:extLst>
            <a:ext uri="{FF2B5EF4-FFF2-40B4-BE49-F238E27FC236}">
              <a16:creationId xmlns:a16="http://schemas.microsoft.com/office/drawing/2014/main" id="{00000000-0008-0000-0300-0000C3010000}"/>
            </a:ext>
          </a:extLst>
        </xdr:cNvPr>
        <xdr:cNvCxnSpPr/>
      </xdr:nvCxnSpPr>
      <xdr:spPr>
        <a:xfrm flipV="1">
          <a:off x="16179800" y="2384455"/>
          <a:ext cx="838200" cy="57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62791</xdr:rowOff>
    </xdr:from>
    <xdr:ext cx="762000" cy="259045"/>
    <xdr:sp macro="" textlink="">
      <xdr:nvSpPr>
        <xdr:cNvPr id="452" name="将来負担の状況平均値テキスト">
          <a:extLst>
            <a:ext uri="{FF2B5EF4-FFF2-40B4-BE49-F238E27FC236}">
              <a16:creationId xmlns:a16="http://schemas.microsoft.com/office/drawing/2014/main" id="{00000000-0008-0000-0300-0000C4010000}"/>
            </a:ext>
          </a:extLst>
        </xdr:cNvPr>
        <xdr:cNvSpPr txBox="1"/>
      </xdr:nvSpPr>
      <xdr:spPr>
        <a:xfrm>
          <a:off x="17106900" y="21201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53" name="フローチャート: 判断 452">
          <a:extLst>
            <a:ext uri="{FF2B5EF4-FFF2-40B4-BE49-F238E27FC236}">
              <a16:creationId xmlns:a16="http://schemas.microsoft.com/office/drawing/2014/main" id="{00000000-0008-0000-0300-0000C5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14</xdr:row>
      <xdr:rowOff>19776</xdr:rowOff>
    </xdr:from>
    <xdr:to>
      <xdr:col>77</xdr:col>
      <xdr:colOff>44450</xdr:colOff>
      <xdr:row>14</xdr:row>
      <xdr:rowOff>41608</xdr:rowOff>
    </xdr:to>
    <xdr:cxnSp macro="">
      <xdr:nvCxnSpPr>
        <xdr:cNvPr id="454" name="直線コネクタ 453">
          <a:extLst>
            <a:ext uri="{FF2B5EF4-FFF2-40B4-BE49-F238E27FC236}">
              <a16:creationId xmlns:a16="http://schemas.microsoft.com/office/drawing/2014/main" id="{00000000-0008-0000-0300-0000C6010000}"/>
            </a:ext>
          </a:extLst>
        </xdr:cNvPr>
        <xdr:cNvCxnSpPr/>
      </xdr:nvCxnSpPr>
      <xdr:spPr>
        <a:xfrm>
          <a:off x="15290800" y="2420076"/>
          <a:ext cx="889000" cy="218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55" name="フローチャート: 判断 454">
          <a:extLst>
            <a:ext uri="{FF2B5EF4-FFF2-40B4-BE49-F238E27FC236}">
              <a16:creationId xmlns:a16="http://schemas.microsoft.com/office/drawing/2014/main" id="{00000000-0008-0000-0300-0000C7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14</xdr:row>
      <xdr:rowOff>19776</xdr:rowOff>
    </xdr:from>
    <xdr:to>
      <xdr:col>72</xdr:col>
      <xdr:colOff>203200</xdr:colOff>
      <xdr:row>14</xdr:row>
      <xdr:rowOff>62290</xdr:rowOff>
    </xdr:to>
    <xdr:cxnSp macro="">
      <xdr:nvCxnSpPr>
        <xdr:cNvPr id="457" name="直線コネクタ 456">
          <a:extLst>
            <a:ext uri="{FF2B5EF4-FFF2-40B4-BE49-F238E27FC236}">
              <a16:creationId xmlns:a16="http://schemas.microsoft.com/office/drawing/2014/main" id="{00000000-0008-0000-0300-0000C9010000}"/>
            </a:ext>
          </a:extLst>
        </xdr:cNvPr>
        <xdr:cNvCxnSpPr/>
      </xdr:nvCxnSpPr>
      <xdr:spPr>
        <a:xfrm flipV="1">
          <a:off x="14401800" y="2420076"/>
          <a:ext cx="889000" cy="42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33564</xdr:rowOff>
    </xdr:from>
    <xdr:to>
      <xdr:col>73</xdr:col>
      <xdr:colOff>44450</xdr:colOff>
      <xdr:row>13</xdr:row>
      <xdr:rowOff>135164</xdr:rowOff>
    </xdr:to>
    <xdr:sp macro="" textlink="">
      <xdr:nvSpPr>
        <xdr:cNvPr id="458" name="フローチャート: 判断 457">
          <a:extLst>
            <a:ext uri="{FF2B5EF4-FFF2-40B4-BE49-F238E27FC236}">
              <a16:creationId xmlns:a16="http://schemas.microsoft.com/office/drawing/2014/main" id="{00000000-0008-0000-0300-0000CA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14</xdr:row>
      <xdr:rowOff>62290</xdr:rowOff>
    </xdr:from>
    <xdr:to>
      <xdr:col>68</xdr:col>
      <xdr:colOff>152400</xdr:colOff>
      <xdr:row>14</xdr:row>
      <xdr:rowOff>158810</xdr:rowOff>
    </xdr:to>
    <xdr:cxnSp macro="">
      <xdr:nvCxnSpPr>
        <xdr:cNvPr id="460" name="直線コネクタ 459">
          <a:extLst>
            <a:ext uri="{FF2B5EF4-FFF2-40B4-BE49-F238E27FC236}">
              <a16:creationId xmlns:a16="http://schemas.microsoft.com/office/drawing/2014/main" id="{00000000-0008-0000-0300-0000CC010000}"/>
            </a:ext>
          </a:extLst>
        </xdr:cNvPr>
        <xdr:cNvCxnSpPr/>
      </xdr:nvCxnSpPr>
      <xdr:spPr>
        <a:xfrm flipV="1">
          <a:off x="13512800" y="2462590"/>
          <a:ext cx="889000" cy="965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13</xdr:row>
      <xdr:rowOff>131233</xdr:rowOff>
    </xdr:from>
    <xdr:to>
      <xdr:col>68</xdr:col>
      <xdr:colOff>203200</xdr:colOff>
      <xdr:row>14</xdr:row>
      <xdr:rowOff>61383</xdr:rowOff>
    </xdr:to>
    <xdr:sp macro="" textlink="">
      <xdr:nvSpPr>
        <xdr:cNvPr id="461" name="フローチャート: 判断 460">
          <a:extLst>
            <a:ext uri="{FF2B5EF4-FFF2-40B4-BE49-F238E27FC236}">
              <a16:creationId xmlns:a16="http://schemas.microsoft.com/office/drawing/2014/main" id="{00000000-0008-0000-0300-0000CD010000}"/>
            </a:ext>
          </a:extLst>
        </xdr:cNvPr>
        <xdr:cNvSpPr/>
      </xdr:nvSpPr>
      <xdr:spPr>
        <a:xfrm>
          <a:off x="14351000" y="236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71560</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020800" y="2128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132140</xdr:rowOff>
    </xdr:from>
    <xdr:to>
      <xdr:col>64</xdr:col>
      <xdr:colOff>152400</xdr:colOff>
      <xdr:row>15</xdr:row>
      <xdr:rowOff>62290</xdr:rowOff>
    </xdr:to>
    <xdr:sp macro="" textlink="">
      <xdr:nvSpPr>
        <xdr:cNvPr id="463" name="フローチャート: 判断 462">
          <a:extLst>
            <a:ext uri="{FF2B5EF4-FFF2-40B4-BE49-F238E27FC236}">
              <a16:creationId xmlns:a16="http://schemas.microsoft.com/office/drawing/2014/main" id="{00000000-0008-0000-0300-0000CF010000}"/>
            </a:ext>
          </a:extLst>
        </xdr:cNvPr>
        <xdr:cNvSpPr/>
      </xdr:nvSpPr>
      <xdr:spPr>
        <a:xfrm>
          <a:off x="13462000" y="2532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15</xdr:row>
      <xdr:rowOff>47067</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3131800" y="2618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6" name="テキスト ボックス 465">
          <a:extLst>
            <a:ext uri="{FF2B5EF4-FFF2-40B4-BE49-F238E27FC236}">
              <a16:creationId xmlns:a16="http://schemas.microsoft.com/office/drawing/2014/main" id="{00000000-0008-0000-0300-0000D2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8" name="テキスト ボックス 467">
          <a:extLst>
            <a:ext uri="{FF2B5EF4-FFF2-40B4-BE49-F238E27FC236}">
              <a16:creationId xmlns:a16="http://schemas.microsoft.com/office/drawing/2014/main" id="{00000000-0008-0000-0300-0000D4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9" name="テキスト ボックス 468">
          <a:extLst>
            <a:ext uri="{FF2B5EF4-FFF2-40B4-BE49-F238E27FC236}">
              <a16:creationId xmlns:a16="http://schemas.microsoft.com/office/drawing/2014/main" id="{00000000-0008-0000-0300-0000D5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104805</xdr:rowOff>
    </xdr:from>
    <xdr:to>
      <xdr:col>81</xdr:col>
      <xdr:colOff>95250</xdr:colOff>
      <xdr:row>14</xdr:row>
      <xdr:rowOff>34955</xdr:rowOff>
    </xdr:to>
    <xdr:sp macro="" textlink="">
      <xdr:nvSpPr>
        <xdr:cNvPr id="470" name="楕円 469">
          <a:extLst>
            <a:ext uri="{FF2B5EF4-FFF2-40B4-BE49-F238E27FC236}">
              <a16:creationId xmlns:a16="http://schemas.microsoft.com/office/drawing/2014/main" id="{00000000-0008-0000-0300-0000D6010000}"/>
            </a:ext>
          </a:extLst>
        </xdr:cNvPr>
        <xdr:cNvSpPr/>
      </xdr:nvSpPr>
      <xdr:spPr>
        <a:xfrm>
          <a:off x="16967200" y="2333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13</xdr:row>
      <xdr:rowOff>76882</xdr:rowOff>
    </xdr:from>
    <xdr:ext cx="762000" cy="259045"/>
    <xdr:sp macro="" textlink="">
      <xdr:nvSpPr>
        <xdr:cNvPr id="471" name="将来負担の状況該当値テキスト">
          <a:extLst>
            <a:ext uri="{FF2B5EF4-FFF2-40B4-BE49-F238E27FC236}">
              <a16:creationId xmlns:a16="http://schemas.microsoft.com/office/drawing/2014/main" id="{00000000-0008-0000-0300-0000D7010000}"/>
            </a:ext>
          </a:extLst>
        </xdr:cNvPr>
        <xdr:cNvSpPr txBox="1"/>
      </xdr:nvSpPr>
      <xdr:spPr>
        <a:xfrm>
          <a:off x="17106900" y="23057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13</xdr:row>
      <xdr:rowOff>162258</xdr:rowOff>
    </xdr:from>
    <xdr:to>
      <xdr:col>77</xdr:col>
      <xdr:colOff>95250</xdr:colOff>
      <xdr:row>14</xdr:row>
      <xdr:rowOff>92408</xdr:rowOff>
    </xdr:to>
    <xdr:sp macro="" textlink="">
      <xdr:nvSpPr>
        <xdr:cNvPr id="472" name="楕円 471">
          <a:extLst>
            <a:ext uri="{FF2B5EF4-FFF2-40B4-BE49-F238E27FC236}">
              <a16:creationId xmlns:a16="http://schemas.microsoft.com/office/drawing/2014/main" id="{00000000-0008-0000-0300-0000D8010000}"/>
            </a:ext>
          </a:extLst>
        </xdr:cNvPr>
        <xdr:cNvSpPr/>
      </xdr:nvSpPr>
      <xdr:spPr>
        <a:xfrm>
          <a:off x="16129000" y="2391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14</xdr:row>
      <xdr:rowOff>77185</xdr:rowOff>
    </xdr:from>
    <xdr:ext cx="736600" cy="259045"/>
    <xdr:sp macro="" textlink="">
      <xdr:nvSpPr>
        <xdr:cNvPr id="473" name="テキスト ボックス 472">
          <a:extLst>
            <a:ext uri="{FF2B5EF4-FFF2-40B4-BE49-F238E27FC236}">
              <a16:creationId xmlns:a16="http://schemas.microsoft.com/office/drawing/2014/main" id="{00000000-0008-0000-0300-0000D9010000}"/>
            </a:ext>
          </a:extLst>
        </xdr:cNvPr>
        <xdr:cNvSpPr txBox="1"/>
      </xdr:nvSpPr>
      <xdr:spPr>
        <a:xfrm>
          <a:off x="15798800" y="24774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140426</xdr:rowOff>
    </xdr:from>
    <xdr:to>
      <xdr:col>73</xdr:col>
      <xdr:colOff>44450</xdr:colOff>
      <xdr:row>14</xdr:row>
      <xdr:rowOff>70576</xdr:rowOff>
    </xdr:to>
    <xdr:sp macro="" textlink="">
      <xdr:nvSpPr>
        <xdr:cNvPr id="474" name="楕円 473">
          <a:extLst>
            <a:ext uri="{FF2B5EF4-FFF2-40B4-BE49-F238E27FC236}">
              <a16:creationId xmlns:a16="http://schemas.microsoft.com/office/drawing/2014/main" id="{00000000-0008-0000-0300-0000DA010000}"/>
            </a:ext>
          </a:extLst>
        </xdr:cNvPr>
        <xdr:cNvSpPr/>
      </xdr:nvSpPr>
      <xdr:spPr>
        <a:xfrm>
          <a:off x="15240000" y="2369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14</xdr:row>
      <xdr:rowOff>55353</xdr:rowOff>
    </xdr:from>
    <xdr:ext cx="762000" cy="259045"/>
    <xdr:sp macro="" textlink="">
      <xdr:nvSpPr>
        <xdr:cNvPr id="475" name="テキスト ボックス 474">
          <a:extLst>
            <a:ext uri="{FF2B5EF4-FFF2-40B4-BE49-F238E27FC236}">
              <a16:creationId xmlns:a16="http://schemas.microsoft.com/office/drawing/2014/main" id="{00000000-0008-0000-0300-0000DB010000}"/>
            </a:ext>
          </a:extLst>
        </xdr:cNvPr>
        <xdr:cNvSpPr txBox="1"/>
      </xdr:nvSpPr>
      <xdr:spPr>
        <a:xfrm>
          <a:off x="14909800" y="2455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14</xdr:row>
      <xdr:rowOff>11490</xdr:rowOff>
    </xdr:from>
    <xdr:to>
      <xdr:col>68</xdr:col>
      <xdr:colOff>203200</xdr:colOff>
      <xdr:row>14</xdr:row>
      <xdr:rowOff>113090</xdr:rowOff>
    </xdr:to>
    <xdr:sp macro="" textlink="">
      <xdr:nvSpPr>
        <xdr:cNvPr id="476" name="楕円 475">
          <a:extLst>
            <a:ext uri="{FF2B5EF4-FFF2-40B4-BE49-F238E27FC236}">
              <a16:creationId xmlns:a16="http://schemas.microsoft.com/office/drawing/2014/main" id="{00000000-0008-0000-0300-0000DC010000}"/>
            </a:ext>
          </a:extLst>
        </xdr:cNvPr>
        <xdr:cNvSpPr/>
      </xdr:nvSpPr>
      <xdr:spPr>
        <a:xfrm>
          <a:off x="14351000" y="2411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14</xdr:row>
      <xdr:rowOff>97867</xdr:rowOff>
    </xdr:from>
    <xdr:ext cx="762000" cy="259045"/>
    <xdr:sp macro="" textlink="">
      <xdr:nvSpPr>
        <xdr:cNvPr id="477" name="テキスト ボックス 476">
          <a:extLst>
            <a:ext uri="{FF2B5EF4-FFF2-40B4-BE49-F238E27FC236}">
              <a16:creationId xmlns:a16="http://schemas.microsoft.com/office/drawing/2014/main" id="{00000000-0008-0000-0300-0000DD010000}"/>
            </a:ext>
          </a:extLst>
        </xdr:cNvPr>
        <xdr:cNvSpPr txBox="1"/>
      </xdr:nvSpPr>
      <xdr:spPr>
        <a:xfrm>
          <a:off x="14020800" y="24981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14</xdr:row>
      <xdr:rowOff>108010</xdr:rowOff>
    </xdr:from>
    <xdr:to>
      <xdr:col>64</xdr:col>
      <xdr:colOff>152400</xdr:colOff>
      <xdr:row>15</xdr:row>
      <xdr:rowOff>38160</xdr:rowOff>
    </xdr:to>
    <xdr:sp macro="" textlink="">
      <xdr:nvSpPr>
        <xdr:cNvPr id="478" name="楕円 477">
          <a:extLst>
            <a:ext uri="{FF2B5EF4-FFF2-40B4-BE49-F238E27FC236}">
              <a16:creationId xmlns:a16="http://schemas.microsoft.com/office/drawing/2014/main" id="{00000000-0008-0000-0300-0000DE010000}"/>
            </a:ext>
          </a:extLst>
        </xdr:cNvPr>
        <xdr:cNvSpPr/>
      </xdr:nvSpPr>
      <xdr:spPr>
        <a:xfrm>
          <a:off x="13462000" y="25083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13</xdr:row>
      <xdr:rowOff>48337</xdr:rowOff>
    </xdr:from>
    <xdr:ext cx="762000" cy="259045"/>
    <xdr:sp macro="" textlink="">
      <xdr:nvSpPr>
        <xdr:cNvPr id="479" name="テキスト ボックス 478">
          <a:extLst>
            <a:ext uri="{FF2B5EF4-FFF2-40B4-BE49-F238E27FC236}">
              <a16:creationId xmlns:a16="http://schemas.microsoft.com/office/drawing/2014/main" id="{00000000-0008-0000-0300-0000DF010000}"/>
            </a:ext>
          </a:extLst>
        </xdr:cNvPr>
        <xdr:cNvSpPr txBox="1"/>
      </xdr:nvSpPr>
      <xdr:spPr>
        <a:xfrm>
          <a:off x="13131800" y="2277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12,368
12,134
58.61
6,761,796
6,414,966
286,808
3,871,478
4,737,460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会計年度任用職員の人件費の増額と給与引き上げの実施により、人件費は増加したが、類似団体の平均を下回っている。給食センター調理・搬送業務の民間委託や適正な職員数を踏まえた人員配置に努めて、人件費の抑制を図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40</xdr:row>
      <xdr:rowOff>127000</xdr:rowOff>
    </xdr:from>
    <xdr:to>
      <xdr:col>26</xdr:col>
      <xdr:colOff>184150</xdr:colOff>
      <xdr:row>40</xdr:row>
      <xdr:rowOff>127000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6985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39</xdr:row>
      <xdr:rowOff>156227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842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34</xdr:row>
      <xdr:rowOff>12700</xdr:rowOff>
    </xdr:from>
    <xdr:to>
      <xdr:col>26</xdr:col>
      <xdr:colOff>184150</xdr:colOff>
      <xdr:row>34</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5842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33</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5699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6" name="人件費グラフ枠">
          <a:extLst>
            <a:ext uri="{FF2B5EF4-FFF2-40B4-BE49-F238E27FC236}">
              <a16:creationId xmlns:a16="http://schemas.microsoft.com/office/drawing/2014/main" id="{00000000-0008-0000-0400-000038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81280</xdr:rowOff>
    </xdr:from>
    <xdr:to>
      <xdr:col>24</xdr:col>
      <xdr:colOff>25400</xdr:colOff>
      <xdr:row>41</xdr:row>
      <xdr:rowOff>58420</xdr:rowOff>
    </xdr:to>
    <xdr:cxnSp macro="">
      <xdr:nvCxnSpPr>
        <xdr:cNvPr id="57" name="直線コネクタ 56">
          <a:extLst>
            <a:ext uri="{FF2B5EF4-FFF2-40B4-BE49-F238E27FC236}">
              <a16:creationId xmlns:a16="http://schemas.microsoft.com/office/drawing/2014/main" id="{00000000-0008-0000-0400-000039000000}"/>
            </a:ext>
          </a:extLst>
        </xdr:cNvPr>
        <xdr:cNvCxnSpPr/>
      </xdr:nvCxnSpPr>
      <xdr:spPr>
        <a:xfrm flipV="1">
          <a:off x="4826000" y="5739130"/>
          <a:ext cx="0" cy="13487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30497</xdr:rowOff>
    </xdr:from>
    <xdr:ext cx="762000" cy="259045"/>
    <xdr:sp macro="" textlink="">
      <xdr:nvSpPr>
        <xdr:cNvPr id="58" name="人件費最小値テキスト">
          <a:extLst>
            <a:ext uri="{FF2B5EF4-FFF2-40B4-BE49-F238E27FC236}">
              <a16:creationId xmlns:a16="http://schemas.microsoft.com/office/drawing/2014/main" id="{00000000-0008-0000-0400-00003A000000}"/>
            </a:ext>
          </a:extLst>
        </xdr:cNvPr>
        <xdr:cNvSpPr txBox="1"/>
      </xdr:nvSpPr>
      <xdr:spPr>
        <a:xfrm>
          <a:off x="4914900" y="7059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58420</xdr:rowOff>
    </xdr:from>
    <xdr:to>
      <xdr:col>24</xdr:col>
      <xdr:colOff>114300</xdr:colOff>
      <xdr:row>41</xdr:row>
      <xdr:rowOff>58420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a:off x="4737100" y="70878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167657</xdr:rowOff>
    </xdr:from>
    <xdr:ext cx="762000" cy="259045"/>
    <xdr:sp macro="" textlink="">
      <xdr:nvSpPr>
        <xdr:cNvPr id="60" name="人件費最大値テキスト">
          <a:extLst>
            <a:ext uri="{FF2B5EF4-FFF2-40B4-BE49-F238E27FC236}">
              <a16:creationId xmlns:a16="http://schemas.microsoft.com/office/drawing/2014/main" id="{00000000-0008-0000-0400-00003C000000}"/>
            </a:ext>
          </a:extLst>
        </xdr:cNvPr>
        <xdr:cNvSpPr txBox="1"/>
      </xdr:nvSpPr>
      <xdr:spPr>
        <a:xfrm>
          <a:off x="4914900" y="54826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81280</xdr:rowOff>
    </xdr:from>
    <xdr:to>
      <xdr:col>24</xdr:col>
      <xdr:colOff>114300</xdr:colOff>
      <xdr:row>33</xdr:row>
      <xdr:rowOff>81280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57391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34</xdr:row>
      <xdr:rowOff>98425</xdr:rowOff>
    </xdr:from>
    <xdr:to>
      <xdr:col>24</xdr:col>
      <xdr:colOff>25400</xdr:colOff>
      <xdr:row>35</xdr:row>
      <xdr:rowOff>46990</xdr:rowOff>
    </xdr:to>
    <xdr:cxnSp macro="">
      <xdr:nvCxnSpPr>
        <xdr:cNvPr id="62" name="直線コネクタ 61">
          <a:extLst>
            <a:ext uri="{FF2B5EF4-FFF2-40B4-BE49-F238E27FC236}">
              <a16:creationId xmlns:a16="http://schemas.microsoft.com/office/drawing/2014/main" id="{00000000-0008-0000-0400-00003E000000}"/>
            </a:ext>
          </a:extLst>
        </xdr:cNvPr>
        <xdr:cNvCxnSpPr/>
      </xdr:nvCxnSpPr>
      <xdr:spPr>
        <a:xfrm>
          <a:off x="3987800" y="5927725"/>
          <a:ext cx="838200" cy="1200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42562</xdr:rowOff>
    </xdr:from>
    <xdr:ext cx="762000" cy="259045"/>
    <xdr:sp macro="" textlink="">
      <xdr:nvSpPr>
        <xdr:cNvPr id="63" name="人件費平均値テキスト">
          <a:extLst>
            <a:ext uri="{FF2B5EF4-FFF2-40B4-BE49-F238E27FC236}">
              <a16:creationId xmlns:a16="http://schemas.microsoft.com/office/drawing/2014/main" id="{00000000-0008-0000-0400-00003F000000}"/>
            </a:ext>
          </a:extLst>
        </xdr:cNvPr>
        <xdr:cNvSpPr txBox="1"/>
      </xdr:nvSpPr>
      <xdr:spPr>
        <a:xfrm>
          <a:off x="4914900" y="604331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70485</xdr:rowOff>
    </xdr:from>
    <xdr:to>
      <xdr:col>24</xdr:col>
      <xdr:colOff>76200</xdr:colOff>
      <xdr:row>36</xdr:row>
      <xdr:rowOff>635</xdr:rowOff>
    </xdr:to>
    <xdr:sp macro="" textlink="">
      <xdr:nvSpPr>
        <xdr:cNvPr id="64" name="フローチャート: 判断 63">
          <a:extLst>
            <a:ext uri="{FF2B5EF4-FFF2-40B4-BE49-F238E27FC236}">
              <a16:creationId xmlns:a16="http://schemas.microsoft.com/office/drawing/2014/main" id="{00000000-0008-0000-0400-000040000000}"/>
            </a:ext>
          </a:extLst>
        </xdr:cNvPr>
        <xdr:cNvSpPr/>
      </xdr:nvSpPr>
      <xdr:spPr>
        <a:xfrm>
          <a:off x="4775200" y="6071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34</xdr:row>
      <xdr:rowOff>98425</xdr:rowOff>
    </xdr:from>
    <xdr:to>
      <xdr:col>19</xdr:col>
      <xdr:colOff>187325</xdr:colOff>
      <xdr:row>35</xdr:row>
      <xdr:rowOff>18415</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flipV="1">
          <a:off x="3098800" y="5927725"/>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13335</xdr:rowOff>
    </xdr:from>
    <xdr:to>
      <xdr:col>20</xdr:col>
      <xdr:colOff>38100</xdr:colOff>
      <xdr:row>35</xdr:row>
      <xdr:rowOff>114935</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3937000" y="6014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99712</xdr:rowOff>
    </xdr:from>
    <xdr:ext cx="736600" cy="259045"/>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3606800" y="61004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18415</xdr:rowOff>
    </xdr:from>
    <xdr:to>
      <xdr:col>15</xdr:col>
      <xdr:colOff>98425</xdr:colOff>
      <xdr:row>35</xdr:row>
      <xdr:rowOff>92710</xdr:rowOff>
    </xdr:to>
    <xdr:cxnSp macro="">
      <xdr:nvCxnSpPr>
        <xdr:cNvPr id="68" name="直線コネクタ 67">
          <a:extLst>
            <a:ext uri="{FF2B5EF4-FFF2-40B4-BE49-F238E27FC236}">
              <a16:creationId xmlns:a16="http://schemas.microsoft.com/office/drawing/2014/main" id="{00000000-0008-0000-0400-000044000000}"/>
            </a:ext>
          </a:extLst>
        </xdr:cNvPr>
        <xdr:cNvCxnSpPr/>
      </xdr:nvCxnSpPr>
      <xdr:spPr>
        <a:xfrm flipV="1">
          <a:off x="2209800" y="6019165"/>
          <a:ext cx="889000" cy="74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34</xdr:row>
      <xdr:rowOff>156210</xdr:rowOff>
    </xdr:from>
    <xdr:to>
      <xdr:col>15</xdr:col>
      <xdr:colOff>149225</xdr:colOff>
      <xdr:row>35</xdr:row>
      <xdr:rowOff>86360</xdr:rowOff>
    </xdr:to>
    <xdr:sp macro="" textlink="">
      <xdr:nvSpPr>
        <xdr:cNvPr id="69" name="フローチャート: 判断 68">
          <a:extLst>
            <a:ext uri="{FF2B5EF4-FFF2-40B4-BE49-F238E27FC236}">
              <a16:creationId xmlns:a16="http://schemas.microsoft.com/office/drawing/2014/main" id="{00000000-0008-0000-0400-000045000000}"/>
            </a:ext>
          </a:extLst>
        </xdr:cNvPr>
        <xdr:cNvSpPr/>
      </xdr:nvSpPr>
      <xdr:spPr>
        <a:xfrm>
          <a:off x="3048000" y="5985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71137</xdr:rowOff>
    </xdr:from>
    <xdr:ext cx="762000" cy="259045"/>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2717800" y="60718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86995</xdr:rowOff>
    </xdr:from>
    <xdr:to>
      <xdr:col>11</xdr:col>
      <xdr:colOff>9525</xdr:colOff>
      <xdr:row>35</xdr:row>
      <xdr:rowOff>92710</xdr:rowOff>
    </xdr:to>
    <xdr:cxnSp macro="">
      <xdr:nvCxnSpPr>
        <xdr:cNvPr id="71" name="直線コネクタ 70">
          <a:extLst>
            <a:ext uri="{FF2B5EF4-FFF2-40B4-BE49-F238E27FC236}">
              <a16:creationId xmlns:a16="http://schemas.microsoft.com/office/drawing/2014/main" id="{00000000-0008-0000-0400-000047000000}"/>
            </a:ext>
          </a:extLst>
        </xdr:cNvPr>
        <xdr:cNvCxnSpPr/>
      </xdr:nvCxnSpPr>
      <xdr:spPr>
        <a:xfrm>
          <a:off x="1320800" y="6087745"/>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34</xdr:row>
      <xdr:rowOff>133350</xdr:rowOff>
    </xdr:from>
    <xdr:to>
      <xdr:col>11</xdr:col>
      <xdr:colOff>60325</xdr:colOff>
      <xdr:row>35</xdr:row>
      <xdr:rowOff>63500</xdr:rowOff>
    </xdr:to>
    <xdr:sp macro="" textlink="">
      <xdr:nvSpPr>
        <xdr:cNvPr id="72" name="フローチャート: 判断 71">
          <a:extLst>
            <a:ext uri="{FF2B5EF4-FFF2-40B4-BE49-F238E27FC236}">
              <a16:creationId xmlns:a16="http://schemas.microsoft.com/office/drawing/2014/main" id="{00000000-0008-0000-0400-000048000000}"/>
            </a:ext>
          </a:extLst>
        </xdr:cNvPr>
        <xdr:cNvSpPr/>
      </xdr:nvSpPr>
      <xdr:spPr>
        <a:xfrm>
          <a:off x="2159000" y="5962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73677</xdr:rowOff>
    </xdr:from>
    <xdr:ext cx="762000" cy="259045"/>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1828800" y="5731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30480</xdr:rowOff>
    </xdr:from>
    <xdr:to>
      <xdr:col>6</xdr:col>
      <xdr:colOff>171450</xdr:colOff>
      <xdr:row>35</xdr:row>
      <xdr:rowOff>132080</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1270000" y="6031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142257</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939800" y="5800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34</xdr:row>
      <xdr:rowOff>167640</xdr:rowOff>
    </xdr:from>
    <xdr:to>
      <xdr:col>24</xdr:col>
      <xdr:colOff>76200</xdr:colOff>
      <xdr:row>35</xdr:row>
      <xdr:rowOff>97790</xdr:rowOff>
    </xdr:to>
    <xdr:sp macro="" textlink="">
      <xdr:nvSpPr>
        <xdr:cNvPr id="81" name="楕円 80">
          <a:extLst>
            <a:ext uri="{FF2B5EF4-FFF2-40B4-BE49-F238E27FC236}">
              <a16:creationId xmlns:a16="http://schemas.microsoft.com/office/drawing/2014/main" id="{00000000-0008-0000-0400-000051000000}"/>
            </a:ext>
          </a:extLst>
        </xdr:cNvPr>
        <xdr:cNvSpPr/>
      </xdr:nvSpPr>
      <xdr:spPr>
        <a:xfrm>
          <a:off x="4775200" y="5996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12717</xdr:rowOff>
    </xdr:from>
    <xdr:ext cx="762000" cy="259045"/>
    <xdr:sp macro="" textlink="">
      <xdr:nvSpPr>
        <xdr:cNvPr id="82" name="人件費該当値テキスト">
          <a:extLst>
            <a:ext uri="{FF2B5EF4-FFF2-40B4-BE49-F238E27FC236}">
              <a16:creationId xmlns:a16="http://schemas.microsoft.com/office/drawing/2014/main" id="{00000000-0008-0000-0400-000052000000}"/>
            </a:ext>
          </a:extLst>
        </xdr:cNvPr>
        <xdr:cNvSpPr txBox="1"/>
      </xdr:nvSpPr>
      <xdr:spPr>
        <a:xfrm>
          <a:off x="4914900" y="5842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34</xdr:row>
      <xdr:rowOff>47625</xdr:rowOff>
    </xdr:from>
    <xdr:to>
      <xdr:col>20</xdr:col>
      <xdr:colOff>38100</xdr:colOff>
      <xdr:row>34</xdr:row>
      <xdr:rowOff>149225</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3937000" y="5876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32</xdr:row>
      <xdr:rowOff>159402</xdr:rowOff>
    </xdr:from>
    <xdr:ext cx="7366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3606800" y="56458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34</xdr:row>
      <xdr:rowOff>139065</xdr:rowOff>
    </xdr:from>
    <xdr:to>
      <xdr:col>15</xdr:col>
      <xdr:colOff>149225</xdr:colOff>
      <xdr:row>35</xdr:row>
      <xdr:rowOff>69215</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048000" y="5968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33</xdr:row>
      <xdr:rowOff>79392</xdr:rowOff>
    </xdr:from>
    <xdr:ext cx="7620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2717800" y="57372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41910</xdr:rowOff>
    </xdr:from>
    <xdr:to>
      <xdr:col>11</xdr:col>
      <xdr:colOff>60325</xdr:colOff>
      <xdr:row>35</xdr:row>
      <xdr:rowOff>143510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2159000" y="6042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128287</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1828800" y="6129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36195</xdr:rowOff>
    </xdr:from>
    <xdr:to>
      <xdr:col>6</xdr:col>
      <xdr:colOff>171450</xdr:colOff>
      <xdr:row>35</xdr:row>
      <xdr:rowOff>137795</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1270000" y="6036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122572</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939800" y="61233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1" name="正方形/長方形 90">
          <a:extLst>
            <a:ext uri="{FF2B5EF4-FFF2-40B4-BE49-F238E27FC236}">
              <a16:creationId xmlns:a16="http://schemas.microsoft.com/office/drawing/2014/main" id="{00000000-0008-0000-0400-00005B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2" name="正方形/長方形 91">
          <a:extLst>
            <a:ext uri="{FF2B5EF4-FFF2-40B4-BE49-F238E27FC236}">
              <a16:creationId xmlns:a16="http://schemas.microsoft.com/office/drawing/2014/main" id="{00000000-0008-0000-0400-00005C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1" name="テキスト ボックス 100">
          <a:extLst>
            <a:ext uri="{FF2B5EF4-FFF2-40B4-BE49-F238E27FC236}">
              <a16:creationId xmlns:a16="http://schemas.microsoft.com/office/drawing/2014/main" id="{00000000-0008-0000-0400-000065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前年度比</a:t>
          </a:r>
          <a:r>
            <a:rPr kumimoji="1" lang="en-US" altLang="ja-JP" sz="1300">
              <a:latin typeface="ＭＳ Ｐゴシック" panose="020B0600070205080204" pitchFamily="50" charset="-128"/>
              <a:ea typeface="ＭＳ Ｐゴシック" panose="020B0600070205080204" pitchFamily="50" charset="-128"/>
            </a:rPr>
            <a:t>0.5</a:t>
          </a:r>
          <a:r>
            <a:rPr kumimoji="1" lang="ja-JP" altLang="en-US" sz="1300">
              <a:latin typeface="ＭＳ Ｐゴシック" panose="020B0600070205080204" pitchFamily="50" charset="-128"/>
              <a:ea typeface="ＭＳ Ｐゴシック" panose="020B0600070205080204" pitchFamily="50" charset="-128"/>
            </a:rPr>
            <a:t>ポイント減少した。類似団体平均を上回る状況が続いているため、公共施設等総合管理計画や行財政改革により、修繕料や委託料の抑制、光熱水費などの経費の削減により物件費の抑制に努めたい。</a:t>
          </a:r>
        </a:p>
        <a:p>
          <a:r>
            <a:rPr kumimoji="1" lang="ja-JP" altLang="en-US" sz="1300">
              <a:latin typeface="ＭＳ Ｐゴシック" panose="020B0600070205080204" pitchFamily="50" charset="-128"/>
              <a:ea typeface="ＭＳ Ｐゴシック" panose="020B0600070205080204" pitchFamily="50" charset="-128"/>
            </a:rPr>
            <a:t>　</a:t>
          </a:r>
        </a:p>
      </xdr:txBody>
    </xdr:sp>
    <xdr:clientData/>
  </xdr:twoCellAnchor>
  <xdr:oneCellAnchor>
    <xdr:from>
      <xdr:col>62</xdr:col>
      <xdr:colOff>6350</xdr:colOff>
      <xdr:row>9</xdr:row>
      <xdr:rowOff>107950</xdr:rowOff>
    </xdr:from>
    <xdr:ext cx="298543" cy="225703"/>
    <xdr:sp macro="" textlink="">
      <xdr:nvSpPr>
        <xdr:cNvPr id="102" name="テキスト ボックス 101">
          <a:extLst>
            <a:ext uri="{FF2B5EF4-FFF2-40B4-BE49-F238E27FC236}">
              <a16:creationId xmlns:a16="http://schemas.microsoft.com/office/drawing/2014/main" id="{00000000-0008-0000-0400-000066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3" name="直線コネクタ 102">
          <a:extLst>
            <a:ext uri="{FF2B5EF4-FFF2-40B4-BE49-F238E27FC236}">
              <a16:creationId xmlns:a16="http://schemas.microsoft.com/office/drawing/2014/main" id="{00000000-0008-0000-0400-000067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5" name="物件費グラフ枠">
          <a:extLst>
            <a:ext uri="{FF2B5EF4-FFF2-40B4-BE49-F238E27FC236}">
              <a16:creationId xmlns:a16="http://schemas.microsoft.com/office/drawing/2014/main" id="{00000000-0008-0000-0400-000073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10414</xdr:rowOff>
    </xdr:from>
    <xdr:to>
      <xdr:col>82</xdr:col>
      <xdr:colOff>107950</xdr:colOff>
      <xdr:row>19</xdr:row>
      <xdr:rowOff>88138</xdr:rowOff>
    </xdr:to>
    <xdr:cxnSp macro="">
      <xdr:nvCxnSpPr>
        <xdr:cNvPr id="116" name="直線コネクタ 115">
          <a:extLst>
            <a:ext uri="{FF2B5EF4-FFF2-40B4-BE49-F238E27FC236}">
              <a16:creationId xmlns:a16="http://schemas.microsoft.com/office/drawing/2014/main" id="{00000000-0008-0000-0400-000074000000}"/>
            </a:ext>
          </a:extLst>
        </xdr:cNvPr>
        <xdr:cNvCxnSpPr/>
      </xdr:nvCxnSpPr>
      <xdr:spPr>
        <a:xfrm flipV="1">
          <a:off x="16510000" y="2239264"/>
          <a:ext cx="0" cy="11064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19</xdr:row>
      <xdr:rowOff>60215</xdr:rowOff>
    </xdr:from>
    <xdr:ext cx="762000" cy="259045"/>
    <xdr:sp macro="" textlink="">
      <xdr:nvSpPr>
        <xdr:cNvPr id="117" name="物件費最小値テキスト">
          <a:extLst>
            <a:ext uri="{FF2B5EF4-FFF2-40B4-BE49-F238E27FC236}">
              <a16:creationId xmlns:a16="http://schemas.microsoft.com/office/drawing/2014/main" id="{00000000-0008-0000-0400-000075000000}"/>
            </a:ext>
          </a:extLst>
        </xdr:cNvPr>
        <xdr:cNvSpPr txBox="1"/>
      </xdr:nvSpPr>
      <xdr:spPr>
        <a:xfrm>
          <a:off x="16598900" y="33177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19</xdr:row>
      <xdr:rowOff>88138</xdr:rowOff>
    </xdr:from>
    <xdr:to>
      <xdr:col>82</xdr:col>
      <xdr:colOff>196850</xdr:colOff>
      <xdr:row>19</xdr:row>
      <xdr:rowOff>88138</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a:off x="16421100" y="33456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96791</xdr:rowOff>
    </xdr:from>
    <xdr:ext cx="762000" cy="259045"/>
    <xdr:sp macro="" textlink="">
      <xdr:nvSpPr>
        <xdr:cNvPr id="119" name="物件費最大値テキスト">
          <a:extLst>
            <a:ext uri="{FF2B5EF4-FFF2-40B4-BE49-F238E27FC236}">
              <a16:creationId xmlns:a16="http://schemas.microsoft.com/office/drawing/2014/main" id="{00000000-0008-0000-0400-000077000000}"/>
            </a:ext>
          </a:extLst>
        </xdr:cNvPr>
        <xdr:cNvSpPr txBox="1"/>
      </xdr:nvSpPr>
      <xdr:spPr>
        <a:xfrm>
          <a:off x="16598900" y="19827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10414</xdr:rowOff>
    </xdr:from>
    <xdr:to>
      <xdr:col>82</xdr:col>
      <xdr:colOff>196850</xdr:colOff>
      <xdr:row>13</xdr:row>
      <xdr:rowOff>10414</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22392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56134</xdr:rowOff>
    </xdr:from>
    <xdr:to>
      <xdr:col>82</xdr:col>
      <xdr:colOff>107950</xdr:colOff>
      <xdr:row>15</xdr:row>
      <xdr:rowOff>78994</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flipV="1">
          <a:off x="15671800" y="2627884"/>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92727</xdr:rowOff>
    </xdr:from>
    <xdr:ext cx="762000" cy="259045"/>
    <xdr:sp macro="" textlink="">
      <xdr:nvSpPr>
        <xdr:cNvPr id="122" name="物件費平均値テキスト">
          <a:extLst>
            <a:ext uri="{FF2B5EF4-FFF2-40B4-BE49-F238E27FC236}">
              <a16:creationId xmlns:a16="http://schemas.microsoft.com/office/drawing/2014/main" id="{00000000-0008-0000-0400-00007A000000}"/>
            </a:ext>
          </a:extLst>
        </xdr:cNvPr>
        <xdr:cNvSpPr txBox="1"/>
      </xdr:nvSpPr>
      <xdr:spPr>
        <a:xfrm>
          <a:off x="16598900" y="2321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14</xdr:row>
      <xdr:rowOff>76200</xdr:rowOff>
    </xdr:from>
    <xdr:to>
      <xdr:col>82</xdr:col>
      <xdr:colOff>158750</xdr:colOff>
      <xdr:row>15</xdr:row>
      <xdr:rowOff>6350</xdr:rowOff>
    </xdr:to>
    <xdr:sp macro="" textlink="">
      <xdr:nvSpPr>
        <xdr:cNvPr id="123" name="フローチャート: 判断 122">
          <a:extLst>
            <a:ext uri="{FF2B5EF4-FFF2-40B4-BE49-F238E27FC236}">
              <a16:creationId xmlns:a16="http://schemas.microsoft.com/office/drawing/2014/main" id="{00000000-0008-0000-0400-00007B000000}"/>
            </a:ext>
          </a:extLst>
        </xdr:cNvPr>
        <xdr:cNvSpPr/>
      </xdr:nvSpPr>
      <xdr:spPr>
        <a:xfrm>
          <a:off x="16459200" y="247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65278</xdr:rowOff>
    </xdr:from>
    <xdr:to>
      <xdr:col>78</xdr:col>
      <xdr:colOff>69850</xdr:colOff>
      <xdr:row>15</xdr:row>
      <xdr:rowOff>78994</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4782800" y="2637028"/>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14</xdr:row>
      <xdr:rowOff>62484</xdr:rowOff>
    </xdr:from>
    <xdr:to>
      <xdr:col>78</xdr:col>
      <xdr:colOff>120650</xdr:colOff>
      <xdr:row>14</xdr:row>
      <xdr:rowOff>164084</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5621000" y="2462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2811</xdr:rowOff>
    </xdr:from>
    <xdr:ext cx="736600" cy="259045"/>
    <xdr:sp macro="" textlink="">
      <xdr:nvSpPr>
        <xdr:cNvPr id="126" name="テキスト ボックス 125">
          <a:extLst>
            <a:ext uri="{FF2B5EF4-FFF2-40B4-BE49-F238E27FC236}">
              <a16:creationId xmlns:a16="http://schemas.microsoft.com/office/drawing/2014/main" id="{00000000-0008-0000-0400-00007E000000}"/>
            </a:ext>
          </a:extLst>
        </xdr:cNvPr>
        <xdr:cNvSpPr txBox="1"/>
      </xdr:nvSpPr>
      <xdr:spPr>
        <a:xfrm>
          <a:off x="15290800" y="22316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14</xdr:row>
      <xdr:rowOff>108712</xdr:rowOff>
    </xdr:from>
    <xdr:to>
      <xdr:col>73</xdr:col>
      <xdr:colOff>180975</xdr:colOff>
      <xdr:row>15</xdr:row>
      <xdr:rowOff>65278</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3893800" y="2509012"/>
          <a:ext cx="889000" cy="128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14</xdr:row>
      <xdr:rowOff>25908</xdr:rowOff>
    </xdr:from>
    <xdr:to>
      <xdr:col>74</xdr:col>
      <xdr:colOff>31750</xdr:colOff>
      <xdr:row>14</xdr:row>
      <xdr:rowOff>127508</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4732000" y="24262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12</xdr:row>
      <xdr:rowOff>137685</xdr:rowOff>
    </xdr:from>
    <xdr:ext cx="7620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4401800" y="2195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14</xdr:row>
      <xdr:rowOff>108712</xdr:rowOff>
    </xdr:from>
    <xdr:to>
      <xdr:col>69</xdr:col>
      <xdr:colOff>92075</xdr:colOff>
      <xdr:row>15</xdr:row>
      <xdr:rowOff>19558</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3004800" y="2509012"/>
          <a:ext cx="8890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13</xdr:row>
      <xdr:rowOff>147066</xdr:rowOff>
    </xdr:from>
    <xdr:to>
      <xdr:col>69</xdr:col>
      <xdr:colOff>142875</xdr:colOff>
      <xdr:row>14</xdr:row>
      <xdr:rowOff>77216</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3843000" y="2375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12</xdr:row>
      <xdr:rowOff>87393</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3512800" y="2144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13</xdr:row>
      <xdr:rowOff>165354</xdr:rowOff>
    </xdr:from>
    <xdr:to>
      <xdr:col>65</xdr:col>
      <xdr:colOff>53975</xdr:colOff>
      <xdr:row>14</xdr:row>
      <xdr:rowOff>95504</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2954000" y="23942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12</xdr:row>
      <xdr:rowOff>105681</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2623800" y="21630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5334</xdr:rowOff>
    </xdr:from>
    <xdr:to>
      <xdr:col>82</xdr:col>
      <xdr:colOff>158750</xdr:colOff>
      <xdr:row>15</xdr:row>
      <xdr:rowOff>106934</xdr:rowOff>
    </xdr:to>
    <xdr:sp macro="" textlink="">
      <xdr:nvSpPr>
        <xdr:cNvPr id="140" name="楕円 139">
          <a:extLst>
            <a:ext uri="{FF2B5EF4-FFF2-40B4-BE49-F238E27FC236}">
              <a16:creationId xmlns:a16="http://schemas.microsoft.com/office/drawing/2014/main" id="{00000000-0008-0000-0400-00008C000000}"/>
            </a:ext>
          </a:extLst>
        </xdr:cNvPr>
        <xdr:cNvSpPr/>
      </xdr:nvSpPr>
      <xdr:spPr>
        <a:xfrm>
          <a:off x="16459200" y="25770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148861</xdr:rowOff>
    </xdr:from>
    <xdr:ext cx="762000" cy="259045"/>
    <xdr:sp macro="" textlink="">
      <xdr:nvSpPr>
        <xdr:cNvPr id="141" name="物件費該当値テキスト">
          <a:extLst>
            <a:ext uri="{FF2B5EF4-FFF2-40B4-BE49-F238E27FC236}">
              <a16:creationId xmlns:a16="http://schemas.microsoft.com/office/drawing/2014/main" id="{00000000-0008-0000-0400-00008D000000}"/>
            </a:ext>
          </a:extLst>
        </xdr:cNvPr>
        <xdr:cNvSpPr txBox="1"/>
      </xdr:nvSpPr>
      <xdr:spPr>
        <a:xfrm>
          <a:off x="16598900" y="25491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28194</xdr:rowOff>
    </xdr:from>
    <xdr:to>
      <xdr:col>78</xdr:col>
      <xdr:colOff>120650</xdr:colOff>
      <xdr:row>15</xdr:row>
      <xdr:rowOff>129794</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5621000" y="2599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114571</xdr:rowOff>
    </xdr:from>
    <xdr:ext cx="7366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5290800" y="26863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14478</xdr:rowOff>
    </xdr:from>
    <xdr:to>
      <xdr:col>74</xdr:col>
      <xdr:colOff>31750</xdr:colOff>
      <xdr:row>15</xdr:row>
      <xdr:rowOff>116078</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4732000" y="2586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100855</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401800" y="26726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14</xdr:row>
      <xdr:rowOff>57912</xdr:rowOff>
    </xdr:from>
    <xdr:to>
      <xdr:col>69</xdr:col>
      <xdr:colOff>142875</xdr:colOff>
      <xdr:row>14</xdr:row>
      <xdr:rowOff>159512</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3843000" y="2458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144289</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3512800" y="25445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140208</xdr:rowOff>
    </xdr:from>
    <xdr:to>
      <xdr:col>65</xdr:col>
      <xdr:colOff>53975</xdr:colOff>
      <xdr:row>15</xdr:row>
      <xdr:rowOff>70358</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2954000" y="2540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55135</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2623800" y="26268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0" name="正方形/長方形 149">
          <a:extLst>
            <a:ext uri="{FF2B5EF4-FFF2-40B4-BE49-F238E27FC236}">
              <a16:creationId xmlns:a16="http://schemas.microsoft.com/office/drawing/2014/main" id="{00000000-0008-0000-0400-000096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0" name="テキスト ボックス 159">
          <a:extLst>
            <a:ext uri="{FF2B5EF4-FFF2-40B4-BE49-F238E27FC236}">
              <a16:creationId xmlns:a16="http://schemas.microsoft.com/office/drawing/2014/main" id="{00000000-0008-0000-0400-0000A0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児童手当の増額、障害者自立支援事業に係る支援費や給付費により高い水準となっている。増額を避けることのできない経費なので、適正な支出に努めたい。</a:t>
          </a:r>
        </a:p>
      </xdr:txBody>
    </xdr:sp>
    <xdr:clientData/>
  </xdr:twoCellAnchor>
  <xdr:oneCellAnchor>
    <xdr:from>
      <xdr:col>3</xdr:col>
      <xdr:colOff>123825</xdr:colOff>
      <xdr:row>49</xdr:row>
      <xdr:rowOff>107950</xdr:rowOff>
    </xdr:from>
    <xdr:ext cx="298543" cy="225703"/>
    <xdr:sp macro="" textlink="">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2" name="直線コネクタ 161">
          <a:extLst>
            <a:ext uri="{FF2B5EF4-FFF2-40B4-BE49-F238E27FC236}">
              <a16:creationId xmlns:a16="http://schemas.microsoft.com/office/drawing/2014/main" id="{00000000-0008-0000-0400-0000A2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76" name="扶助費グラフ枠">
          <a:extLst>
            <a:ext uri="{FF2B5EF4-FFF2-40B4-BE49-F238E27FC236}">
              <a16:creationId xmlns:a16="http://schemas.microsoft.com/office/drawing/2014/main" id="{00000000-0008-0000-0400-0000B0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50800</xdr:rowOff>
    </xdr:from>
    <xdr:to>
      <xdr:col>24</xdr:col>
      <xdr:colOff>25400</xdr:colOff>
      <xdr:row>62</xdr:row>
      <xdr:rowOff>69850</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flipV="1">
          <a:off x="4826000" y="9137650"/>
          <a:ext cx="0" cy="1562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41927</xdr:rowOff>
    </xdr:from>
    <xdr:ext cx="762000" cy="259045"/>
    <xdr:sp macro="" textlink="">
      <xdr:nvSpPr>
        <xdr:cNvPr id="178" name="扶助費最小値テキスト">
          <a:extLst>
            <a:ext uri="{FF2B5EF4-FFF2-40B4-BE49-F238E27FC236}">
              <a16:creationId xmlns:a16="http://schemas.microsoft.com/office/drawing/2014/main" id="{00000000-0008-0000-0400-0000B2000000}"/>
            </a:ext>
          </a:extLst>
        </xdr:cNvPr>
        <xdr:cNvSpPr txBox="1"/>
      </xdr:nvSpPr>
      <xdr:spPr>
        <a:xfrm>
          <a:off x="4914900" y="10671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69850</xdr:rowOff>
    </xdr:from>
    <xdr:to>
      <xdr:col>24</xdr:col>
      <xdr:colOff>114300</xdr:colOff>
      <xdr:row>62</xdr:row>
      <xdr:rowOff>69850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10699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137177</xdr:rowOff>
    </xdr:from>
    <xdr:ext cx="762000" cy="259045"/>
    <xdr:sp macro="" textlink="">
      <xdr:nvSpPr>
        <xdr:cNvPr id="180" name="扶助費最大値テキスト">
          <a:extLst>
            <a:ext uri="{FF2B5EF4-FFF2-40B4-BE49-F238E27FC236}">
              <a16:creationId xmlns:a16="http://schemas.microsoft.com/office/drawing/2014/main" id="{00000000-0008-0000-0400-0000B4000000}"/>
            </a:ext>
          </a:extLst>
        </xdr:cNvPr>
        <xdr:cNvSpPr txBox="1"/>
      </xdr:nvSpPr>
      <xdr:spPr>
        <a:xfrm>
          <a:off x="4914900" y="888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50800</xdr:rowOff>
    </xdr:from>
    <xdr:to>
      <xdr:col>24</xdr:col>
      <xdr:colOff>114300</xdr:colOff>
      <xdr:row>53</xdr:row>
      <xdr:rowOff>50800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91376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58</xdr:row>
      <xdr:rowOff>12700</xdr:rowOff>
    </xdr:from>
    <xdr:to>
      <xdr:col>24</xdr:col>
      <xdr:colOff>25400</xdr:colOff>
      <xdr:row>60</xdr:row>
      <xdr:rowOff>69850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3987800" y="9956800"/>
          <a:ext cx="838200" cy="400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73677</xdr:rowOff>
    </xdr:from>
    <xdr:ext cx="762000" cy="259045"/>
    <xdr:sp macro="" textlink="">
      <xdr:nvSpPr>
        <xdr:cNvPr id="183" name="扶助費平均値テキスト">
          <a:extLst>
            <a:ext uri="{FF2B5EF4-FFF2-40B4-BE49-F238E27FC236}">
              <a16:creationId xmlns:a16="http://schemas.microsoft.com/office/drawing/2014/main" id="{00000000-0008-0000-0400-0000B7000000}"/>
            </a:ext>
          </a:extLst>
        </xdr:cNvPr>
        <xdr:cNvSpPr txBox="1"/>
      </xdr:nvSpPr>
      <xdr:spPr>
        <a:xfrm>
          <a:off x="4914900" y="95034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57150</xdr:rowOff>
    </xdr:from>
    <xdr:to>
      <xdr:col>24</xdr:col>
      <xdr:colOff>76200</xdr:colOff>
      <xdr:row>56</xdr:row>
      <xdr:rowOff>158750</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4775200" y="9658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58</xdr:row>
      <xdr:rowOff>12700</xdr:rowOff>
    </xdr:from>
    <xdr:to>
      <xdr:col>19</xdr:col>
      <xdr:colOff>187325</xdr:colOff>
      <xdr:row>58</xdr:row>
      <xdr:rowOff>88900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3098800" y="99568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38100</xdr:rowOff>
    </xdr:from>
    <xdr:to>
      <xdr:col>20</xdr:col>
      <xdr:colOff>38100</xdr:colOff>
      <xdr:row>56</xdr:row>
      <xdr:rowOff>139700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3937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149877</xdr:rowOff>
    </xdr:from>
    <xdr:ext cx="736600" cy="259045"/>
    <xdr:sp macro="" textlink="">
      <xdr:nvSpPr>
        <xdr:cNvPr id="187" name="テキスト ボックス 186">
          <a:extLst>
            <a:ext uri="{FF2B5EF4-FFF2-40B4-BE49-F238E27FC236}">
              <a16:creationId xmlns:a16="http://schemas.microsoft.com/office/drawing/2014/main" id="{00000000-0008-0000-0400-0000BB000000}"/>
            </a:ext>
          </a:extLst>
        </xdr:cNvPr>
        <xdr:cNvSpPr txBox="1"/>
      </xdr:nvSpPr>
      <xdr:spPr>
        <a:xfrm>
          <a:off x="3606800" y="9408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165100</xdr:rowOff>
    </xdr:from>
    <xdr:to>
      <xdr:col>15</xdr:col>
      <xdr:colOff>98425</xdr:colOff>
      <xdr:row>58</xdr:row>
      <xdr:rowOff>88900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a:off x="2209800" y="9594850"/>
          <a:ext cx="889000" cy="438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152400</xdr:rowOff>
    </xdr:from>
    <xdr:to>
      <xdr:col>15</xdr:col>
      <xdr:colOff>149225</xdr:colOff>
      <xdr:row>56</xdr:row>
      <xdr:rowOff>82550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048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92727</xdr:rowOff>
    </xdr:from>
    <xdr:ext cx="7620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2717800" y="9351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55</xdr:row>
      <xdr:rowOff>165100</xdr:rowOff>
    </xdr:from>
    <xdr:to>
      <xdr:col>11</xdr:col>
      <xdr:colOff>9525</xdr:colOff>
      <xdr:row>56</xdr:row>
      <xdr:rowOff>50800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flipV="1">
          <a:off x="1320800" y="959485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152400</xdr:rowOff>
    </xdr:from>
    <xdr:to>
      <xdr:col>11</xdr:col>
      <xdr:colOff>60325</xdr:colOff>
      <xdr:row>56</xdr:row>
      <xdr:rowOff>82550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2159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67327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1828800" y="9668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57150</xdr:rowOff>
    </xdr:from>
    <xdr:to>
      <xdr:col>6</xdr:col>
      <xdr:colOff>171450</xdr:colOff>
      <xdr:row>56</xdr:row>
      <xdr:rowOff>158750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1270000" y="9658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143527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939800" y="9744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60</xdr:row>
      <xdr:rowOff>19050</xdr:rowOff>
    </xdr:from>
    <xdr:to>
      <xdr:col>24</xdr:col>
      <xdr:colOff>76200</xdr:colOff>
      <xdr:row>60</xdr:row>
      <xdr:rowOff>120650</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4775200" y="10306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59</xdr:row>
      <xdr:rowOff>162577</xdr:rowOff>
    </xdr:from>
    <xdr:ext cx="762000" cy="259045"/>
    <xdr:sp macro="" textlink="">
      <xdr:nvSpPr>
        <xdr:cNvPr id="202" name="扶助費該当値テキスト">
          <a:extLst>
            <a:ext uri="{FF2B5EF4-FFF2-40B4-BE49-F238E27FC236}">
              <a16:creationId xmlns:a16="http://schemas.microsoft.com/office/drawing/2014/main" id="{00000000-0008-0000-0400-0000CA000000}"/>
            </a:ext>
          </a:extLst>
        </xdr:cNvPr>
        <xdr:cNvSpPr txBox="1"/>
      </xdr:nvSpPr>
      <xdr:spPr>
        <a:xfrm>
          <a:off x="4914900" y="10278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57</xdr:row>
      <xdr:rowOff>133350</xdr:rowOff>
    </xdr:from>
    <xdr:to>
      <xdr:col>20</xdr:col>
      <xdr:colOff>38100</xdr:colOff>
      <xdr:row>58</xdr:row>
      <xdr:rowOff>63500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937000" y="990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58</xdr:row>
      <xdr:rowOff>48277</xdr:rowOff>
    </xdr:from>
    <xdr:ext cx="7366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3606800" y="9992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58</xdr:row>
      <xdr:rowOff>38100</xdr:rowOff>
    </xdr:from>
    <xdr:to>
      <xdr:col>15</xdr:col>
      <xdr:colOff>149225</xdr:colOff>
      <xdr:row>58</xdr:row>
      <xdr:rowOff>139700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048000" y="998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58</xdr:row>
      <xdr:rowOff>124477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717800" y="10068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55</xdr:row>
      <xdr:rowOff>114300</xdr:rowOff>
    </xdr:from>
    <xdr:to>
      <xdr:col>11</xdr:col>
      <xdr:colOff>60325</xdr:colOff>
      <xdr:row>56</xdr:row>
      <xdr:rowOff>44450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2159000" y="9544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54627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828800" y="9312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0</xdr:rowOff>
    </xdr:from>
    <xdr:to>
      <xdr:col>6</xdr:col>
      <xdr:colOff>171450</xdr:colOff>
      <xdr:row>56</xdr:row>
      <xdr:rowOff>101600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1270000" y="9601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111777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939800" y="9370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1" name="テキスト ボックス 220">
          <a:extLst>
            <a:ext uri="{FF2B5EF4-FFF2-40B4-BE49-F238E27FC236}">
              <a16:creationId xmlns:a16="http://schemas.microsoft.com/office/drawing/2014/main" id="{00000000-0008-0000-0400-0000DD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下水道事業会計の公営企業化により、繰出金が減少したため、大きな減少となった。下水道事業については、繰出金を減少するため、接続率の増加とともに料金の改定を踏まえた経営健全化を検討しなければならない。</a:t>
          </a:r>
        </a:p>
      </xdr:txBody>
    </xdr:sp>
    <xdr:clientData/>
  </xdr:twoCellAnchor>
  <xdr:oneCellAnchor>
    <xdr:from>
      <xdr:col>62</xdr:col>
      <xdr:colOff>6350</xdr:colOff>
      <xdr:row>49</xdr:row>
      <xdr:rowOff>107950</xdr:rowOff>
    </xdr:from>
    <xdr:ext cx="298543" cy="225703"/>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37" name="その他グラフ枠">
          <a:extLst>
            <a:ext uri="{FF2B5EF4-FFF2-40B4-BE49-F238E27FC236}">
              <a16:creationId xmlns:a16="http://schemas.microsoft.com/office/drawing/2014/main" id="{00000000-0008-0000-0400-0000ED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127000</xdr:rowOff>
    </xdr:from>
    <xdr:to>
      <xdr:col>82</xdr:col>
      <xdr:colOff>107950</xdr:colOff>
      <xdr:row>62</xdr:row>
      <xdr:rowOff>50800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flipV="1">
          <a:off x="16510000" y="9042400"/>
          <a:ext cx="0" cy="16383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62</xdr:row>
      <xdr:rowOff>22877</xdr:rowOff>
    </xdr:from>
    <xdr:ext cx="762000" cy="259045"/>
    <xdr:sp macro="" textlink="">
      <xdr:nvSpPr>
        <xdr:cNvPr id="239" name="その他最小値テキスト">
          <a:extLst>
            <a:ext uri="{FF2B5EF4-FFF2-40B4-BE49-F238E27FC236}">
              <a16:creationId xmlns:a16="http://schemas.microsoft.com/office/drawing/2014/main" id="{00000000-0008-0000-0400-0000EF000000}"/>
            </a:ext>
          </a:extLst>
        </xdr:cNvPr>
        <xdr:cNvSpPr txBox="1"/>
      </xdr:nvSpPr>
      <xdr:spPr>
        <a:xfrm>
          <a:off x="165989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62</xdr:row>
      <xdr:rowOff>50800</xdr:rowOff>
    </xdr:from>
    <xdr:to>
      <xdr:col>82</xdr:col>
      <xdr:colOff>196850</xdr:colOff>
      <xdr:row>62</xdr:row>
      <xdr:rowOff>50800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6421100" y="10680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41927</xdr:rowOff>
    </xdr:from>
    <xdr:ext cx="762000" cy="259045"/>
    <xdr:sp macro="" textlink="">
      <xdr:nvSpPr>
        <xdr:cNvPr id="241" name="その他最大値テキスト">
          <a:extLst>
            <a:ext uri="{FF2B5EF4-FFF2-40B4-BE49-F238E27FC236}">
              <a16:creationId xmlns:a16="http://schemas.microsoft.com/office/drawing/2014/main" id="{00000000-0008-0000-0400-0000F1000000}"/>
            </a:ext>
          </a:extLst>
        </xdr:cNvPr>
        <xdr:cNvSpPr txBox="1"/>
      </xdr:nvSpPr>
      <xdr:spPr>
        <a:xfrm>
          <a:off x="16598900" y="8785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127000</xdr:rowOff>
    </xdr:from>
    <xdr:to>
      <xdr:col>82</xdr:col>
      <xdr:colOff>196850</xdr:colOff>
      <xdr:row>52</xdr:row>
      <xdr:rowOff>127000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a:off x="16421100" y="9042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55</xdr:row>
      <xdr:rowOff>158750</xdr:rowOff>
    </xdr:from>
    <xdr:to>
      <xdr:col>82</xdr:col>
      <xdr:colOff>107950</xdr:colOff>
      <xdr:row>60</xdr:row>
      <xdr:rowOff>114300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flipV="1">
          <a:off x="15671800" y="9588500"/>
          <a:ext cx="838200" cy="812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48277</xdr:rowOff>
    </xdr:from>
    <xdr:ext cx="762000" cy="259045"/>
    <xdr:sp macro="" textlink="">
      <xdr:nvSpPr>
        <xdr:cNvPr id="244" name="その他平均値テキスト">
          <a:extLst>
            <a:ext uri="{FF2B5EF4-FFF2-40B4-BE49-F238E27FC236}">
              <a16:creationId xmlns:a16="http://schemas.microsoft.com/office/drawing/2014/main" id="{00000000-0008-0000-0400-0000F4000000}"/>
            </a:ext>
          </a:extLst>
        </xdr:cNvPr>
        <xdr:cNvSpPr txBox="1"/>
      </xdr:nvSpPr>
      <xdr:spPr>
        <a:xfrm>
          <a:off x="16598900" y="9649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76200</xdr:rowOff>
    </xdr:from>
    <xdr:to>
      <xdr:col>82</xdr:col>
      <xdr:colOff>158750</xdr:colOff>
      <xdr:row>57</xdr:row>
      <xdr:rowOff>6350</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6459200" y="9677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60</xdr:row>
      <xdr:rowOff>114300</xdr:rowOff>
    </xdr:from>
    <xdr:to>
      <xdr:col>78</xdr:col>
      <xdr:colOff>69850</xdr:colOff>
      <xdr:row>61</xdr:row>
      <xdr:rowOff>19050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4782800" y="104013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107950</xdr:rowOff>
    </xdr:from>
    <xdr:to>
      <xdr:col>78</xdr:col>
      <xdr:colOff>120650</xdr:colOff>
      <xdr:row>58</xdr:row>
      <xdr:rowOff>38100</xdr:rowOff>
    </xdr:to>
    <xdr:sp macro="" textlink="">
      <xdr:nvSpPr>
        <xdr:cNvPr id="247" name="フローチャート: 判断 246">
          <a:extLst>
            <a:ext uri="{FF2B5EF4-FFF2-40B4-BE49-F238E27FC236}">
              <a16:creationId xmlns:a16="http://schemas.microsoft.com/office/drawing/2014/main" id="{00000000-0008-0000-0400-0000F7000000}"/>
            </a:ext>
          </a:extLst>
        </xdr:cNvPr>
        <xdr:cNvSpPr/>
      </xdr:nvSpPr>
      <xdr:spPr>
        <a:xfrm>
          <a:off x="15621000" y="9880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48277</xdr:rowOff>
    </xdr:from>
    <xdr:ext cx="736600" cy="259045"/>
    <xdr:sp macro="" textlink="">
      <xdr:nvSpPr>
        <xdr:cNvPr id="248" name="テキスト ボックス 247">
          <a:extLst>
            <a:ext uri="{FF2B5EF4-FFF2-40B4-BE49-F238E27FC236}">
              <a16:creationId xmlns:a16="http://schemas.microsoft.com/office/drawing/2014/main" id="{00000000-0008-0000-0400-0000F8000000}"/>
            </a:ext>
          </a:extLst>
        </xdr:cNvPr>
        <xdr:cNvSpPr txBox="1"/>
      </xdr:nvSpPr>
      <xdr:spPr>
        <a:xfrm>
          <a:off x="15290800" y="9649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12700</xdr:rowOff>
    </xdr:from>
    <xdr:to>
      <xdr:col>73</xdr:col>
      <xdr:colOff>180975</xdr:colOff>
      <xdr:row>61</xdr:row>
      <xdr:rowOff>19050</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a:off x="13893800" y="10299700"/>
          <a:ext cx="889000" cy="177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58</xdr:row>
      <xdr:rowOff>63500</xdr:rowOff>
    </xdr:from>
    <xdr:to>
      <xdr:col>74</xdr:col>
      <xdr:colOff>31750</xdr:colOff>
      <xdr:row>58</xdr:row>
      <xdr:rowOff>165100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4732000" y="10007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3827</xdr:rowOff>
    </xdr:from>
    <xdr:ext cx="7620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4401800" y="977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60</xdr:row>
      <xdr:rowOff>12700</xdr:rowOff>
    </xdr:from>
    <xdr:to>
      <xdr:col>69</xdr:col>
      <xdr:colOff>92075</xdr:colOff>
      <xdr:row>61</xdr:row>
      <xdr:rowOff>19050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flipV="1">
          <a:off x="13004800" y="10299700"/>
          <a:ext cx="889000" cy="177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58</xdr:row>
      <xdr:rowOff>25400</xdr:rowOff>
    </xdr:from>
    <xdr:to>
      <xdr:col>69</xdr:col>
      <xdr:colOff>142875</xdr:colOff>
      <xdr:row>58</xdr:row>
      <xdr:rowOff>127000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3843000" y="9969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137177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3512800" y="9738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152400</xdr:rowOff>
    </xdr:from>
    <xdr:to>
      <xdr:col>65</xdr:col>
      <xdr:colOff>53975</xdr:colOff>
      <xdr:row>59</xdr:row>
      <xdr:rowOff>82550</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2954000" y="1009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92727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2623800" y="9865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107950</xdr:rowOff>
    </xdr:from>
    <xdr:to>
      <xdr:col>82</xdr:col>
      <xdr:colOff>158750</xdr:colOff>
      <xdr:row>56</xdr:row>
      <xdr:rowOff>38100</xdr:rowOff>
    </xdr:to>
    <xdr:sp macro="" textlink="">
      <xdr:nvSpPr>
        <xdr:cNvPr id="262" name="楕円 261">
          <a:extLst>
            <a:ext uri="{FF2B5EF4-FFF2-40B4-BE49-F238E27FC236}">
              <a16:creationId xmlns:a16="http://schemas.microsoft.com/office/drawing/2014/main" id="{00000000-0008-0000-0400-000006010000}"/>
            </a:ext>
          </a:extLst>
        </xdr:cNvPr>
        <xdr:cNvSpPr/>
      </xdr:nvSpPr>
      <xdr:spPr>
        <a:xfrm>
          <a:off x="16459200" y="953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54</xdr:row>
      <xdr:rowOff>124477</xdr:rowOff>
    </xdr:from>
    <xdr:ext cx="762000" cy="259045"/>
    <xdr:sp macro="" textlink="">
      <xdr:nvSpPr>
        <xdr:cNvPr id="263" name="その他該当値テキスト">
          <a:extLst>
            <a:ext uri="{FF2B5EF4-FFF2-40B4-BE49-F238E27FC236}">
              <a16:creationId xmlns:a16="http://schemas.microsoft.com/office/drawing/2014/main" id="{00000000-0008-0000-0400-000007010000}"/>
            </a:ext>
          </a:extLst>
        </xdr:cNvPr>
        <xdr:cNvSpPr txBox="1"/>
      </xdr:nvSpPr>
      <xdr:spPr>
        <a:xfrm>
          <a:off x="16598900" y="938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60</xdr:row>
      <xdr:rowOff>63500</xdr:rowOff>
    </xdr:from>
    <xdr:to>
      <xdr:col>78</xdr:col>
      <xdr:colOff>120650</xdr:colOff>
      <xdr:row>60</xdr:row>
      <xdr:rowOff>165100</xdr:rowOff>
    </xdr:to>
    <xdr:sp macro="" textlink="">
      <xdr:nvSpPr>
        <xdr:cNvPr id="264" name="楕円 263">
          <a:extLst>
            <a:ext uri="{FF2B5EF4-FFF2-40B4-BE49-F238E27FC236}">
              <a16:creationId xmlns:a16="http://schemas.microsoft.com/office/drawing/2014/main" id="{00000000-0008-0000-0400-000008010000}"/>
            </a:ext>
          </a:extLst>
        </xdr:cNvPr>
        <xdr:cNvSpPr/>
      </xdr:nvSpPr>
      <xdr:spPr>
        <a:xfrm>
          <a:off x="15621000" y="10350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60</xdr:row>
      <xdr:rowOff>149877</xdr:rowOff>
    </xdr:from>
    <xdr:ext cx="7366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5290800" y="10436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60</xdr:row>
      <xdr:rowOff>139700</xdr:rowOff>
    </xdr:from>
    <xdr:to>
      <xdr:col>74</xdr:col>
      <xdr:colOff>31750</xdr:colOff>
      <xdr:row>61</xdr:row>
      <xdr:rowOff>69850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4732000" y="10426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61</xdr:row>
      <xdr:rowOff>54627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4401800" y="1051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59</xdr:row>
      <xdr:rowOff>133350</xdr:rowOff>
    </xdr:from>
    <xdr:to>
      <xdr:col>69</xdr:col>
      <xdr:colOff>142875</xdr:colOff>
      <xdr:row>60</xdr:row>
      <xdr:rowOff>63500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3843000" y="1024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48277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3512800" y="1033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60</xdr:row>
      <xdr:rowOff>139700</xdr:rowOff>
    </xdr:from>
    <xdr:to>
      <xdr:col>65</xdr:col>
      <xdr:colOff>53975</xdr:colOff>
      <xdr:row>61</xdr:row>
      <xdr:rowOff>69850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2954000" y="10426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61</xdr:row>
      <xdr:rowOff>54627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623800" y="1051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2" name="テキスト ボックス 281">
          <a:extLst>
            <a:ext uri="{FF2B5EF4-FFF2-40B4-BE49-F238E27FC236}">
              <a16:creationId xmlns:a16="http://schemas.microsoft.com/office/drawing/2014/main" id="{00000000-0008-0000-0400-00001A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下水道事業会計の公営企業化により</a:t>
          </a:r>
          <a:r>
            <a:rPr kumimoji="1" lang="en-US" altLang="ja-JP" sz="1300">
              <a:latin typeface="ＭＳ Ｐゴシック" panose="020B0600070205080204" pitchFamily="50" charset="-128"/>
              <a:ea typeface="ＭＳ Ｐゴシック" panose="020B0600070205080204" pitchFamily="50" charset="-128"/>
            </a:rPr>
            <a:t>1.8</a:t>
          </a:r>
          <a:r>
            <a:rPr kumimoji="1" lang="ja-JP" altLang="en-US" sz="1300">
              <a:latin typeface="ＭＳ Ｐゴシック" panose="020B0600070205080204" pitchFamily="50" charset="-128"/>
              <a:ea typeface="ＭＳ Ｐゴシック" panose="020B0600070205080204" pitchFamily="50" charset="-128"/>
            </a:rPr>
            <a:t>ポイント増加したが、類似団体の平均を下回っている。一部事務組合の事業により、負担金が増額しているが、状況を把握し適正な支出に努める。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4" name="直線コネクタ 283">
          <a:extLst>
            <a:ext uri="{FF2B5EF4-FFF2-40B4-BE49-F238E27FC236}">
              <a16:creationId xmlns:a16="http://schemas.microsoft.com/office/drawing/2014/main" id="{00000000-0008-0000-0400-00001C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86" name="直線コネクタ 285">
          <a:extLst>
            <a:ext uri="{FF2B5EF4-FFF2-40B4-BE49-F238E27FC236}">
              <a16:creationId xmlns:a16="http://schemas.microsoft.com/office/drawing/2014/main" id="{00000000-0008-0000-0400-00001E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298" name="補助費等グラフ枠">
          <a:extLst>
            <a:ext uri="{FF2B5EF4-FFF2-40B4-BE49-F238E27FC236}">
              <a16:creationId xmlns:a16="http://schemas.microsoft.com/office/drawing/2014/main" id="{00000000-0008-0000-0400-00002A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33</xdr:row>
      <xdr:rowOff>85090</xdr:rowOff>
    </xdr:from>
    <xdr:to>
      <xdr:col>82</xdr:col>
      <xdr:colOff>107950</xdr:colOff>
      <xdr:row>42</xdr:row>
      <xdr:rowOff>43180</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flipV="1">
          <a:off x="16510000" y="5742940"/>
          <a:ext cx="0" cy="15011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42</xdr:row>
      <xdr:rowOff>15257</xdr:rowOff>
    </xdr:from>
    <xdr:ext cx="762000" cy="259045"/>
    <xdr:sp macro="" textlink="">
      <xdr:nvSpPr>
        <xdr:cNvPr id="300" name="補助費等最小値テキスト">
          <a:extLst>
            <a:ext uri="{FF2B5EF4-FFF2-40B4-BE49-F238E27FC236}">
              <a16:creationId xmlns:a16="http://schemas.microsoft.com/office/drawing/2014/main" id="{00000000-0008-0000-0400-00002C010000}"/>
            </a:ext>
          </a:extLst>
        </xdr:cNvPr>
        <xdr:cNvSpPr txBox="1"/>
      </xdr:nvSpPr>
      <xdr:spPr>
        <a:xfrm>
          <a:off x="16598900" y="7216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42</xdr:row>
      <xdr:rowOff>43180</xdr:rowOff>
    </xdr:from>
    <xdr:to>
      <xdr:col>82</xdr:col>
      <xdr:colOff>196850</xdr:colOff>
      <xdr:row>42</xdr:row>
      <xdr:rowOff>43180</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7244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17</xdr:rowOff>
    </xdr:from>
    <xdr:ext cx="762000" cy="259045"/>
    <xdr:sp macro="" textlink="">
      <xdr:nvSpPr>
        <xdr:cNvPr id="302" name="補助費等最大値テキスト">
          <a:extLst>
            <a:ext uri="{FF2B5EF4-FFF2-40B4-BE49-F238E27FC236}">
              <a16:creationId xmlns:a16="http://schemas.microsoft.com/office/drawing/2014/main" id="{00000000-0008-0000-0400-00002E010000}"/>
            </a:ext>
          </a:extLst>
        </xdr:cNvPr>
        <xdr:cNvSpPr txBox="1"/>
      </xdr:nvSpPr>
      <xdr:spPr>
        <a:xfrm>
          <a:off x="16598900" y="5486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33</xdr:row>
      <xdr:rowOff>85090</xdr:rowOff>
    </xdr:from>
    <xdr:to>
      <xdr:col>82</xdr:col>
      <xdr:colOff>196850</xdr:colOff>
      <xdr:row>33</xdr:row>
      <xdr:rowOff>85090</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a:off x="16421100" y="57429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34</xdr:row>
      <xdr:rowOff>20320</xdr:rowOff>
    </xdr:from>
    <xdr:to>
      <xdr:col>82</xdr:col>
      <xdr:colOff>107950</xdr:colOff>
      <xdr:row>34</xdr:row>
      <xdr:rowOff>157480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5671800" y="5849620"/>
          <a:ext cx="8382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63517</xdr:rowOff>
    </xdr:from>
    <xdr:ext cx="762000" cy="259045"/>
    <xdr:sp macro="" textlink="">
      <xdr:nvSpPr>
        <xdr:cNvPr id="305" name="補助費等平均値テキスト">
          <a:extLst>
            <a:ext uri="{FF2B5EF4-FFF2-40B4-BE49-F238E27FC236}">
              <a16:creationId xmlns:a16="http://schemas.microsoft.com/office/drawing/2014/main" id="{00000000-0008-0000-0400-000031010000}"/>
            </a:ext>
          </a:extLst>
        </xdr:cNvPr>
        <xdr:cNvSpPr txBox="1"/>
      </xdr:nvSpPr>
      <xdr:spPr>
        <a:xfrm>
          <a:off x="16598900" y="62357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91440</xdr:rowOff>
    </xdr:from>
    <xdr:to>
      <xdr:col>82</xdr:col>
      <xdr:colOff>158750</xdr:colOff>
      <xdr:row>37</xdr:row>
      <xdr:rowOff>21590</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6459200" y="6263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33</xdr:row>
      <xdr:rowOff>138430</xdr:rowOff>
    </xdr:from>
    <xdr:to>
      <xdr:col>78</xdr:col>
      <xdr:colOff>69850</xdr:colOff>
      <xdr:row>34</xdr:row>
      <xdr:rowOff>20320</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a:off x="14782800" y="5796280"/>
          <a:ext cx="8890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35</xdr:row>
      <xdr:rowOff>118110</xdr:rowOff>
    </xdr:from>
    <xdr:to>
      <xdr:col>78</xdr:col>
      <xdr:colOff>120650</xdr:colOff>
      <xdr:row>36</xdr:row>
      <xdr:rowOff>48260</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5621000" y="6118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36</xdr:row>
      <xdr:rowOff>33037</xdr:rowOff>
    </xdr:from>
    <xdr:ext cx="7366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5290800" y="62052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33</xdr:row>
      <xdr:rowOff>77470</xdr:rowOff>
    </xdr:from>
    <xdr:to>
      <xdr:col>73</xdr:col>
      <xdr:colOff>180975</xdr:colOff>
      <xdr:row>33</xdr:row>
      <xdr:rowOff>138430</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3893800" y="5735320"/>
          <a:ext cx="8890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35</xdr:row>
      <xdr:rowOff>26670</xdr:rowOff>
    </xdr:from>
    <xdr:to>
      <xdr:col>74</xdr:col>
      <xdr:colOff>31750</xdr:colOff>
      <xdr:row>35</xdr:row>
      <xdr:rowOff>128270</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4732000" y="602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113047</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401800" y="6113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33</xdr:row>
      <xdr:rowOff>77470</xdr:rowOff>
    </xdr:from>
    <xdr:to>
      <xdr:col>69</xdr:col>
      <xdr:colOff>92075</xdr:colOff>
      <xdr:row>33</xdr:row>
      <xdr:rowOff>146050</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flipV="1">
          <a:off x="13004800" y="573532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34</xdr:row>
      <xdr:rowOff>144780</xdr:rowOff>
    </xdr:from>
    <xdr:to>
      <xdr:col>69</xdr:col>
      <xdr:colOff>142875</xdr:colOff>
      <xdr:row>35</xdr:row>
      <xdr:rowOff>74930</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3843000" y="5974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59707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3512800" y="6060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11430</xdr:rowOff>
    </xdr:from>
    <xdr:to>
      <xdr:col>65</xdr:col>
      <xdr:colOff>53975</xdr:colOff>
      <xdr:row>35</xdr:row>
      <xdr:rowOff>113030</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2954000" y="601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97807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2623800" y="6098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34</xdr:row>
      <xdr:rowOff>106680</xdr:rowOff>
    </xdr:from>
    <xdr:to>
      <xdr:col>82</xdr:col>
      <xdr:colOff>158750</xdr:colOff>
      <xdr:row>35</xdr:row>
      <xdr:rowOff>36830</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6459200" y="5935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33</xdr:row>
      <xdr:rowOff>123207</xdr:rowOff>
    </xdr:from>
    <xdr:ext cx="762000" cy="259045"/>
    <xdr:sp macro="" textlink="">
      <xdr:nvSpPr>
        <xdr:cNvPr id="324" name="補助費等該当値テキスト">
          <a:extLst>
            <a:ext uri="{FF2B5EF4-FFF2-40B4-BE49-F238E27FC236}">
              <a16:creationId xmlns:a16="http://schemas.microsoft.com/office/drawing/2014/main" id="{00000000-0008-0000-0400-000044010000}"/>
            </a:ext>
          </a:extLst>
        </xdr:cNvPr>
        <xdr:cNvSpPr txBox="1"/>
      </xdr:nvSpPr>
      <xdr:spPr>
        <a:xfrm>
          <a:off x="16598900" y="5781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33</xdr:row>
      <xdr:rowOff>140970</xdr:rowOff>
    </xdr:from>
    <xdr:to>
      <xdr:col>78</xdr:col>
      <xdr:colOff>120650</xdr:colOff>
      <xdr:row>34</xdr:row>
      <xdr:rowOff>71120</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5621000" y="5798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32</xdr:row>
      <xdr:rowOff>81297</xdr:rowOff>
    </xdr:from>
    <xdr:ext cx="7366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290800" y="55676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33</xdr:row>
      <xdr:rowOff>87630</xdr:rowOff>
    </xdr:from>
    <xdr:to>
      <xdr:col>74</xdr:col>
      <xdr:colOff>31750</xdr:colOff>
      <xdr:row>34</xdr:row>
      <xdr:rowOff>17780</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4732000" y="5745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32</xdr:row>
      <xdr:rowOff>27957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401800" y="5514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33</xdr:row>
      <xdr:rowOff>26670</xdr:rowOff>
    </xdr:from>
    <xdr:to>
      <xdr:col>69</xdr:col>
      <xdr:colOff>142875</xdr:colOff>
      <xdr:row>33</xdr:row>
      <xdr:rowOff>128270</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3843000" y="5684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31</xdr:row>
      <xdr:rowOff>138447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3512800" y="5453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33</xdr:row>
      <xdr:rowOff>95250</xdr:rowOff>
    </xdr:from>
    <xdr:to>
      <xdr:col>65</xdr:col>
      <xdr:colOff>53975</xdr:colOff>
      <xdr:row>34</xdr:row>
      <xdr:rowOff>25400</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2954000" y="575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32</xdr:row>
      <xdr:rowOff>35577</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2623800" y="552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地方債残高が減少したため、前年度より減少しており、類似団の平均を下回っている。地方債の借り入れについては将来に過度の負担とならないように、適切な事業、有利な地方債を選定し、計画的に実施していきたい。</a:t>
          </a:r>
        </a:p>
      </xdr:txBody>
    </xdr:sp>
    <xdr:clientData/>
  </xdr:twoCellAnchor>
  <xdr:oneCellAnchor>
    <xdr:from>
      <xdr:col>3</xdr:col>
      <xdr:colOff>123825</xdr:colOff>
      <xdr:row>69</xdr:row>
      <xdr:rowOff>107950</xdr:rowOff>
    </xdr:from>
    <xdr:ext cx="298543" cy="225703"/>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6" name="公債費グラフ枠">
          <a:extLst>
            <a:ext uri="{FF2B5EF4-FFF2-40B4-BE49-F238E27FC236}">
              <a16:creationId xmlns:a16="http://schemas.microsoft.com/office/drawing/2014/main" id="{00000000-0008-0000-0400-000064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49276</xdr:rowOff>
    </xdr:from>
    <xdr:to>
      <xdr:col>24</xdr:col>
      <xdr:colOff>25400</xdr:colOff>
      <xdr:row>79</xdr:row>
      <xdr:rowOff>161289</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flipV="1">
          <a:off x="4826000" y="12736576"/>
          <a:ext cx="0" cy="9692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133366</xdr:rowOff>
    </xdr:from>
    <xdr:ext cx="762000" cy="259045"/>
    <xdr:sp macro="" textlink="">
      <xdr:nvSpPr>
        <xdr:cNvPr id="358" name="公債費最小値テキスト">
          <a:extLst>
            <a:ext uri="{FF2B5EF4-FFF2-40B4-BE49-F238E27FC236}">
              <a16:creationId xmlns:a16="http://schemas.microsoft.com/office/drawing/2014/main" id="{00000000-0008-0000-0400-000066010000}"/>
            </a:ext>
          </a:extLst>
        </xdr:cNvPr>
        <xdr:cNvSpPr txBox="1"/>
      </xdr:nvSpPr>
      <xdr:spPr>
        <a:xfrm>
          <a:off x="4914900" y="13677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79</xdr:row>
      <xdr:rowOff>161289</xdr:rowOff>
    </xdr:from>
    <xdr:to>
      <xdr:col>24</xdr:col>
      <xdr:colOff>114300</xdr:colOff>
      <xdr:row>79</xdr:row>
      <xdr:rowOff>161289</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4737100" y="137058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135653</xdr:rowOff>
    </xdr:from>
    <xdr:ext cx="762000" cy="259045"/>
    <xdr:sp macro="" textlink="">
      <xdr:nvSpPr>
        <xdr:cNvPr id="360" name="公債費最大値テキスト">
          <a:extLst>
            <a:ext uri="{FF2B5EF4-FFF2-40B4-BE49-F238E27FC236}">
              <a16:creationId xmlns:a16="http://schemas.microsoft.com/office/drawing/2014/main" id="{00000000-0008-0000-0400-000068010000}"/>
            </a:ext>
          </a:extLst>
        </xdr:cNvPr>
        <xdr:cNvSpPr txBox="1"/>
      </xdr:nvSpPr>
      <xdr:spPr>
        <a:xfrm>
          <a:off x="4914900" y="12480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49276</xdr:rowOff>
    </xdr:from>
    <xdr:to>
      <xdr:col>24</xdr:col>
      <xdr:colOff>114300</xdr:colOff>
      <xdr:row>74</xdr:row>
      <xdr:rowOff>49276</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4737100" y="127365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58420</xdr:rowOff>
    </xdr:from>
    <xdr:to>
      <xdr:col>24</xdr:col>
      <xdr:colOff>25400</xdr:colOff>
      <xdr:row>76</xdr:row>
      <xdr:rowOff>81280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flipV="1">
          <a:off x="3987800" y="13088620"/>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107714</xdr:rowOff>
    </xdr:from>
    <xdr:ext cx="762000" cy="259045"/>
    <xdr:sp macro="" textlink="">
      <xdr:nvSpPr>
        <xdr:cNvPr id="363" name="公債費平均値テキスト">
          <a:extLst>
            <a:ext uri="{FF2B5EF4-FFF2-40B4-BE49-F238E27FC236}">
              <a16:creationId xmlns:a16="http://schemas.microsoft.com/office/drawing/2014/main" id="{00000000-0008-0000-0400-00006B010000}"/>
            </a:ext>
          </a:extLst>
        </xdr:cNvPr>
        <xdr:cNvSpPr txBox="1"/>
      </xdr:nvSpPr>
      <xdr:spPr>
        <a:xfrm>
          <a:off x="4914900" y="1313791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135637</xdr:rowOff>
    </xdr:from>
    <xdr:to>
      <xdr:col>24</xdr:col>
      <xdr:colOff>76200</xdr:colOff>
      <xdr:row>77</xdr:row>
      <xdr:rowOff>65787</xdr:rowOff>
    </xdr:to>
    <xdr:sp macro="" textlink="">
      <xdr:nvSpPr>
        <xdr:cNvPr id="364" name="フローチャート: 判断 363">
          <a:extLst>
            <a:ext uri="{FF2B5EF4-FFF2-40B4-BE49-F238E27FC236}">
              <a16:creationId xmlns:a16="http://schemas.microsoft.com/office/drawing/2014/main" id="{00000000-0008-0000-0400-00006C010000}"/>
            </a:ext>
          </a:extLst>
        </xdr:cNvPr>
        <xdr:cNvSpPr/>
      </xdr:nvSpPr>
      <xdr:spPr>
        <a:xfrm>
          <a:off x="4775200" y="13165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81280</xdr:rowOff>
    </xdr:from>
    <xdr:to>
      <xdr:col>19</xdr:col>
      <xdr:colOff>187325</xdr:colOff>
      <xdr:row>76</xdr:row>
      <xdr:rowOff>85852</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flipV="1">
          <a:off x="3098800" y="13111480"/>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19050</xdr:rowOff>
    </xdr:from>
    <xdr:to>
      <xdr:col>20</xdr:col>
      <xdr:colOff>38100</xdr:colOff>
      <xdr:row>77</xdr:row>
      <xdr:rowOff>120650</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39370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105427</xdr:rowOff>
    </xdr:from>
    <xdr:ext cx="736600" cy="259045"/>
    <xdr:sp macro="" textlink="">
      <xdr:nvSpPr>
        <xdr:cNvPr id="367" name="テキスト ボックス 366">
          <a:extLst>
            <a:ext uri="{FF2B5EF4-FFF2-40B4-BE49-F238E27FC236}">
              <a16:creationId xmlns:a16="http://schemas.microsoft.com/office/drawing/2014/main" id="{00000000-0008-0000-0400-00006F010000}"/>
            </a:ext>
          </a:extLst>
        </xdr:cNvPr>
        <xdr:cNvSpPr txBox="1"/>
      </xdr:nvSpPr>
      <xdr:spPr>
        <a:xfrm>
          <a:off x="3606800" y="13307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40132</xdr:rowOff>
    </xdr:from>
    <xdr:to>
      <xdr:col>15</xdr:col>
      <xdr:colOff>98425</xdr:colOff>
      <xdr:row>76</xdr:row>
      <xdr:rowOff>85852</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2209800" y="13070332"/>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23622</xdr:rowOff>
    </xdr:from>
    <xdr:to>
      <xdr:col>15</xdr:col>
      <xdr:colOff>149225</xdr:colOff>
      <xdr:row>77</xdr:row>
      <xdr:rowOff>125222</xdr:rowOff>
    </xdr:to>
    <xdr:sp macro="" textlink="">
      <xdr:nvSpPr>
        <xdr:cNvPr id="369" name="フローチャート: 判断 368">
          <a:extLst>
            <a:ext uri="{FF2B5EF4-FFF2-40B4-BE49-F238E27FC236}">
              <a16:creationId xmlns:a16="http://schemas.microsoft.com/office/drawing/2014/main" id="{00000000-0008-0000-0400-000071010000}"/>
            </a:ext>
          </a:extLst>
        </xdr:cNvPr>
        <xdr:cNvSpPr/>
      </xdr:nvSpPr>
      <xdr:spPr>
        <a:xfrm>
          <a:off x="3048000" y="13225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109999</xdr:rowOff>
    </xdr:from>
    <xdr:ext cx="762000" cy="259045"/>
    <xdr:sp macro="" textlink="">
      <xdr:nvSpPr>
        <xdr:cNvPr id="370" name="テキスト ボックス 369">
          <a:extLst>
            <a:ext uri="{FF2B5EF4-FFF2-40B4-BE49-F238E27FC236}">
              <a16:creationId xmlns:a16="http://schemas.microsoft.com/office/drawing/2014/main" id="{00000000-0008-0000-0400-000072010000}"/>
            </a:ext>
          </a:extLst>
        </xdr:cNvPr>
        <xdr:cNvSpPr txBox="1"/>
      </xdr:nvSpPr>
      <xdr:spPr>
        <a:xfrm>
          <a:off x="2717800" y="13311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40132</xdr:rowOff>
    </xdr:from>
    <xdr:to>
      <xdr:col>11</xdr:col>
      <xdr:colOff>9525</xdr:colOff>
      <xdr:row>76</xdr:row>
      <xdr:rowOff>49276</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flipV="1">
          <a:off x="1320800" y="13070332"/>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5335</xdr:rowOff>
    </xdr:from>
    <xdr:to>
      <xdr:col>11</xdr:col>
      <xdr:colOff>60325</xdr:colOff>
      <xdr:row>77</xdr:row>
      <xdr:rowOff>106935</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21590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91712</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1828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32765</xdr:rowOff>
    </xdr:from>
    <xdr:to>
      <xdr:col>6</xdr:col>
      <xdr:colOff>171450</xdr:colOff>
      <xdr:row>77</xdr:row>
      <xdr:rowOff>134365</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1270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119142</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939800" y="133207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7620</xdr:rowOff>
    </xdr:from>
    <xdr:to>
      <xdr:col>24</xdr:col>
      <xdr:colOff>76200</xdr:colOff>
      <xdr:row>76</xdr:row>
      <xdr:rowOff>109220</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4775200" y="13037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24147</xdr:rowOff>
    </xdr:from>
    <xdr:ext cx="762000" cy="259045"/>
    <xdr:sp macro="" textlink="">
      <xdr:nvSpPr>
        <xdr:cNvPr id="382" name="公債費該当値テキスト">
          <a:extLst>
            <a:ext uri="{FF2B5EF4-FFF2-40B4-BE49-F238E27FC236}">
              <a16:creationId xmlns:a16="http://schemas.microsoft.com/office/drawing/2014/main" id="{00000000-0008-0000-0400-00007E010000}"/>
            </a:ext>
          </a:extLst>
        </xdr:cNvPr>
        <xdr:cNvSpPr txBox="1"/>
      </xdr:nvSpPr>
      <xdr:spPr>
        <a:xfrm>
          <a:off x="4914900" y="12882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30480</xdr:rowOff>
    </xdr:from>
    <xdr:to>
      <xdr:col>20</xdr:col>
      <xdr:colOff>38100</xdr:colOff>
      <xdr:row>76</xdr:row>
      <xdr:rowOff>132080</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3937000" y="1306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142257</xdr:rowOff>
    </xdr:from>
    <xdr:ext cx="7366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3606800" y="12829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35052</xdr:rowOff>
    </xdr:from>
    <xdr:to>
      <xdr:col>15</xdr:col>
      <xdr:colOff>149225</xdr:colOff>
      <xdr:row>76</xdr:row>
      <xdr:rowOff>136652</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3048000" y="13065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146829</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2717800" y="128341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160782</xdr:rowOff>
    </xdr:from>
    <xdr:to>
      <xdr:col>11</xdr:col>
      <xdr:colOff>60325</xdr:colOff>
      <xdr:row>76</xdr:row>
      <xdr:rowOff>90932</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2159000" y="13019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101109</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1828800" y="12788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169926</xdr:rowOff>
    </xdr:from>
    <xdr:to>
      <xdr:col>6</xdr:col>
      <xdr:colOff>171450</xdr:colOff>
      <xdr:row>76</xdr:row>
      <xdr:rowOff>100076</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1270000" y="130286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110253</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939800" y="127975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1" name="テキスト ボックス 400">
          <a:extLst>
            <a:ext uri="{FF2B5EF4-FFF2-40B4-BE49-F238E27FC236}">
              <a16:creationId xmlns:a16="http://schemas.microsoft.com/office/drawing/2014/main" id="{00000000-0008-0000-0400-000091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公債費以外については、これまで類似団体の平均を多少上回っていたが、令和６年度は下回ることができた。下水道事業会計の公営企業化により繰出金が減少したことが主な要因である。公債費も類似団体平均を下回っており、今後も継続して計画的な事業執行により、経常収支比率の適正化を図る。</a:t>
          </a:r>
        </a:p>
      </xdr:txBody>
    </xdr:sp>
    <xdr:clientData/>
  </xdr:twoCellAnchor>
  <xdr:oneCellAnchor>
    <xdr:from>
      <xdr:col>62</xdr:col>
      <xdr:colOff>6350</xdr:colOff>
      <xdr:row>69</xdr:row>
      <xdr:rowOff>107950</xdr:rowOff>
    </xdr:from>
    <xdr:ext cx="298543" cy="225703"/>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5" name="公債費以外グラフ枠">
          <a:extLst>
            <a:ext uri="{FF2B5EF4-FFF2-40B4-BE49-F238E27FC236}">
              <a16:creationId xmlns:a16="http://schemas.microsoft.com/office/drawing/2014/main" id="{00000000-0008-0000-0400-00009F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140716</xdr:rowOff>
    </xdr:from>
    <xdr:to>
      <xdr:col>82</xdr:col>
      <xdr:colOff>107950</xdr:colOff>
      <xdr:row>81</xdr:row>
      <xdr:rowOff>12700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flipV="1">
          <a:off x="16510000" y="12656566"/>
          <a:ext cx="0" cy="12435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156227</xdr:rowOff>
    </xdr:from>
    <xdr:ext cx="762000" cy="259045"/>
    <xdr:sp macro="" textlink="">
      <xdr:nvSpPr>
        <xdr:cNvPr id="417" name="公債費以外最小値テキスト">
          <a:extLst>
            <a:ext uri="{FF2B5EF4-FFF2-40B4-BE49-F238E27FC236}">
              <a16:creationId xmlns:a16="http://schemas.microsoft.com/office/drawing/2014/main" id="{00000000-0008-0000-0400-0000A1010000}"/>
            </a:ext>
          </a:extLst>
        </xdr:cNvPr>
        <xdr:cNvSpPr txBox="1"/>
      </xdr:nvSpPr>
      <xdr:spPr>
        <a:xfrm>
          <a:off x="16598900" y="13872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12700</xdr:rowOff>
    </xdr:from>
    <xdr:to>
      <xdr:col>82</xdr:col>
      <xdr:colOff>196850</xdr:colOff>
      <xdr:row>81</xdr:row>
      <xdr:rowOff>12700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6421100" y="13900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55643</xdr:rowOff>
    </xdr:from>
    <xdr:ext cx="762000" cy="259045"/>
    <xdr:sp macro="" textlink="">
      <xdr:nvSpPr>
        <xdr:cNvPr id="419" name="公債費以外最大値テキスト">
          <a:extLst>
            <a:ext uri="{FF2B5EF4-FFF2-40B4-BE49-F238E27FC236}">
              <a16:creationId xmlns:a16="http://schemas.microsoft.com/office/drawing/2014/main" id="{00000000-0008-0000-0400-0000A3010000}"/>
            </a:ext>
          </a:extLst>
        </xdr:cNvPr>
        <xdr:cNvSpPr txBox="1"/>
      </xdr:nvSpPr>
      <xdr:spPr>
        <a:xfrm>
          <a:off x="16598900" y="124000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140716</xdr:rowOff>
    </xdr:from>
    <xdr:to>
      <xdr:col>82</xdr:col>
      <xdr:colOff>196850</xdr:colOff>
      <xdr:row>73</xdr:row>
      <xdr:rowOff>140716</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6421100" y="126565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75</xdr:row>
      <xdr:rowOff>44704</xdr:rowOff>
    </xdr:from>
    <xdr:to>
      <xdr:col>82</xdr:col>
      <xdr:colOff>107950</xdr:colOff>
      <xdr:row>75</xdr:row>
      <xdr:rowOff>65278</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flipV="1">
          <a:off x="15671800" y="12903454"/>
          <a:ext cx="838200" cy="20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74</xdr:row>
      <xdr:rowOff>162577</xdr:rowOff>
    </xdr:from>
    <xdr:ext cx="762000" cy="259045"/>
    <xdr:sp macro="" textlink="">
      <xdr:nvSpPr>
        <xdr:cNvPr id="422" name="公債費以外平均値テキスト">
          <a:extLst>
            <a:ext uri="{FF2B5EF4-FFF2-40B4-BE49-F238E27FC236}">
              <a16:creationId xmlns:a16="http://schemas.microsoft.com/office/drawing/2014/main" id="{00000000-0008-0000-0400-0000A6010000}"/>
            </a:ext>
          </a:extLst>
        </xdr:cNvPr>
        <xdr:cNvSpPr txBox="1"/>
      </xdr:nvSpPr>
      <xdr:spPr>
        <a:xfrm>
          <a:off x="16598900" y="128498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75</xdr:row>
      <xdr:rowOff>19050</xdr:rowOff>
    </xdr:from>
    <xdr:to>
      <xdr:col>82</xdr:col>
      <xdr:colOff>158750</xdr:colOff>
      <xdr:row>75</xdr:row>
      <xdr:rowOff>120650</xdr:rowOff>
    </xdr:to>
    <xdr:sp macro="" textlink="">
      <xdr:nvSpPr>
        <xdr:cNvPr id="423" name="フローチャート: 判断 422">
          <a:extLst>
            <a:ext uri="{FF2B5EF4-FFF2-40B4-BE49-F238E27FC236}">
              <a16:creationId xmlns:a16="http://schemas.microsoft.com/office/drawing/2014/main" id="{00000000-0008-0000-0400-0000A7010000}"/>
            </a:ext>
          </a:extLst>
        </xdr:cNvPr>
        <xdr:cNvSpPr/>
      </xdr:nvSpPr>
      <xdr:spPr>
        <a:xfrm>
          <a:off x="16459200" y="12877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75</xdr:row>
      <xdr:rowOff>65278</xdr:rowOff>
    </xdr:from>
    <xdr:to>
      <xdr:col>78</xdr:col>
      <xdr:colOff>69850</xdr:colOff>
      <xdr:row>75</xdr:row>
      <xdr:rowOff>101854</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flipV="1">
          <a:off x="14782800" y="12924028"/>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74</xdr:row>
      <xdr:rowOff>151638</xdr:rowOff>
    </xdr:from>
    <xdr:to>
      <xdr:col>78</xdr:col>
      <xdr:colOff>120650</xdr:colOff>
      <xdr:row>75</xdr:row>
      <xdr:rowOff>81788</xdr:rowOff>
    </xdr:to>
    <xdr:sp macro="" textlink="">
      <xdr:nvSpPr>
        <xdr:cNvPr id="425" name="フローチャート: 判断 424">
          <a:extLst>
            <a:ext uri="{FF2B5EF4-FFF2-40B4-BE49-F238E27FC236}">
              <a16:creationId xmlns:a16="http://schemas.microsoft.com/office/drawing/2014/main" id="{00000000-0008-0000-0400-0000A9010000}"/>
            </a:ext>
          </a:extLst>
        </xdr:cNvPr>
        <xdr:cNvSpPr/>
      </xdr:nvSpPr>
      <xdr:spPr>
        <a:xfrm>
          <a:off x="15621000" y="12838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73</xdr:row>
      <xdr:rowOff>91965</xdr:rowOff>
    </xdr:from>
    <xdr:ext cx="736600" cy="259045"/>
    <xdr:sp macro="" textlink="">
      <xdr:nvSpPr>
        <xdr:cNvPr id="426" name="テキスト ボックス 425">
          <a:extLst>
            <a:ext uri="{FF2B5EF4-FFF2-40B4-BE49-F238E27FC236}">
              <a16:creationId xmlns:a16="http://schemas.microsoft.com/office/drawing/2014/main" id="{00000000-0008-0000-0400-0000AA010000}"/>
            </a:ext>
          </a:extLst>
        </xdr:cNvPr>
        <xdr:cNvSpPr txBox="1"/>
      </xdr:nvSpPr>
      <xdr:spPr>
        <a:xfrm>
          <a:off x="15290800" y="126078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74</xdr:row>
      <xdr:rowOff>136144</xdr:rowOff>
    </xdr:from>
    <xdr:to>
      <xdr:col>73</xdr:col>
      <xdr:colOff>180975</xdr:colOff>
      <xdr:row>75</xdr:row>
      <xdr:rowOff>101854</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3893800" y="12823444"/>
          <a:ext cx="8890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74</xdr:row>
      <xdr:rowOff>110490</xdr:rowOff>
    </xdr:from>
    <xdr:to>
      <xdr:col>74</xdr:col>
      <xdr:colOff>31750</xdr:colOff>
      <xdr:row>75</xdr:row>
      <xdr:rowOff>40640</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4732000" y="12797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50817</xdr:rowOff>
    </xdr:from>
    <xdr:ext cx="762000" cy="259045"/>
    <xdr:sp macro="" textlink="">
      <xdr:nvSpPr>
        <xdr:cNvPr id="429" name="テキスト ボックス 428">
          <a:extLst>
            <a:ext uri="{FF2B5EF4-FFF2-40B4-BE49-F238E27FC236}">
              <a16:creationId xmlns:a16="http://schemas.microsoft.com/office/drawing/2014/main" id="{00000000-0008-0000-0400-0000AD010000}"/>
            </a:ext>
          </a:extLst>
        </xdr:cNvPr>
        <xdr:cNvSpPr txBox="1"/>
      </xdr:nvSpPr>
      <xdr:spPr>
        <a:xfrm>
          <a:off x="14401800" y="12566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74</xdr:row>
      <xdr:rowOff>136144</xdr:rowOff>
    </xdr:from>
    <xdr:to>
      <xdr:col>69</xdr:col>
      <xdr:colOff>92075</xdr:colOff>
      <xdr:row>75</xdr:row>
      <xdr:rowOff>62992</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flipV="1">
          <a:off x="13004800" y="12823444"/>
          <a:ext cx="889000" cy="98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74</xdr:row>
      <xdr:rowOff>53340</xdr:rowOff>
    </xdr:from>
    <xdr:to>
      <xdr:col>69</xdr:col>
      <xdr:colOff>142875</xdr:colOff>
      <xdr:row>74</xdr:row>
      <xdr:rowOff>154940</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3843000" y="12740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72</xdr:row>
      <xdr:rowOff>165117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3512800" y="12509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133350</xdr:rowOff>
    </xdr:from>
    <xdr:to>
      <xdr:col>65</xdr:col>
      <xdr:colOff>53975</xdr:colOff>
      <xdr:row>75</xdr:row>
      <xdr:rowOff>63500</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2954000" y="12820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73677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2623800" y="1258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165354</xdr:rowOff>
    </xdr:from>
    <xdr:to>
      <xdr:col>82</xdr:col>
      <xdr:colOff>158750</xdr:colOff>
      <xdr:row>75</xdr:row>
      <xdr:rowOff>95504</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6459200" y="12852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74</xdr:row>
      <xdr:rowOff>10431</xdr:rowOff>
    </xdr:from>
    <xdr:ext cx="762000" cy="259045"/>
    <xdr:sp macro="" textlink="">
      <xdr:nvSpPr>
        <xdr:cNvPr id="441" name="公債費以外該当値テキスト">
          <a:extLst>
            <a:ext uri="{FF2B5EF4-FFF2-40B4-BE49-F238E27FC236}">
              <a16:creationId xmlns:a16="http://schemas.microsoft.com/office/drawing/2014/main" id="{00000000-0008-0000-0400-0000B9010000}"/>
            </a:ext>
          </a:extLst>
        </xdr:cNvPr>
        <xdr:cNvSpPr txBox="1"/>
      </xdr:nvSpPr>
      <xdr:spPr>
        <a:xfrm>
          <a:off x="16598900" y="126977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75</xdr:row>
      <xdr:rowOff>14478</xdr:rowOff>
    </xdr:from>
    <xdr:to>
      <xdr:col>78</xdr:col>
      <xdr:colOff>120650</xdr:colOff>
      <xdr:row>75</xdr:row>
      <xdr:rowOff>116078</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5621000" y="12873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100855</xdr:rowOff>
    </xdr:from>
    <xdr:ext cx="7366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5290800" y="129596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51054</xdr:rowOff>
    </xdr:from>
    <xdr:to>
      <xdr:col>74</xdr:col>
      <xdr:colOff>31750</xdr:colOff>
      <xdr:row>75</xdr:row>
      <xdr:rowOff>152654</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4732000" y="12909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137431</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4401800" y="129961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85344</xdr:rowOff>
    </xdr:from>
    <xdr:to>
      <xdr:col>69</xdr:col>
      <xdr:colOff>142875</xdr:colOff>
      <xdr:row>75</xdr:row>
      <xdr:rowOff>15494</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3843000" y="127726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271</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3512800" y="128590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12192</xdr:rowOff>
    </xdr:from>
    <xdr:to>
      <xdr:col>65</xdr:col>
      <xdr:colOff>53975</xdr:colOff>
      <xdr:row>75</xdr:row>
      <xdr:rowOff>113792</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2954000" y="12870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98569</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2623800" y="129573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19</xdr:row>
      <xdr:rowOff>60325</xdr:rowOff>
    </xdr:from>
    <xdr:to>
      <xdr:col>33</xdr:col>
      <xdr:colOff>114300</xdr:colOff>
      <xdr:row>19</xdr:row>
      <xdr:rowOff>60325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36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89552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22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12</xdr:row>
      <xdr:rowOff>117475</xdr:rowOff>
    </xdr:from>
    <xdr:to>
      <xdr:col>33</xdr:col>
      <xdr:colOff>114300</xdr:colOff>
      <xdr:row>12</xdr:row>
      <xdr:rowOff>117475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22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11</xdr:row>
      <xdr:rowOff>146702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08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0" name="人口1人当たり決算額の推移グラフ枠130">
          <a:extLst>
            <a:ext uri="{FF2B5EF4-FFF2-40B4-BE49-F238E27FC236}">
              <a16:creationId xmlns:a16="http://schemas.microsoft.com/office/drawing/2014/main" id="{00000000-0008-0000-0500-000028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126528</xdr:rowOff>
    </xdr:from>
    <xdr:to>
      <xdr:col>29</xdr:col>
      <xdr:colOff>127000</xdr:colOff>
      <xdr:row>19</xdr:row>
      <xdr:rowOff>134803</xdr:rowOff>
    </xdr:to>
    <xdr:cxnSp macro="">
      <xdr:nvCxnSpPr>
        <xdr:cNvPr id="41" name="直線コネクタ 40">
          <a:extLst>
            <a:ext uri="{FF2B5EF4-FFF2-40B4-BE49-F238E27FC236}">
              <a16:creationId xmlns:a16="http://schemas.microsoft.com/office/drawing/2014/main" id="{00000000-0008-0000-0500-000029000000}"/>
            </a:ext>
          </a:extLst>
        </xdr:cNvPr>
        <xdr:cNvCxnSpPr/>
      </xdr:nvCxnSpPr>
      <xdr:spPr bwMode="auto">
        <a:xfrm flipV="1">
          <a:off x="5651500" y="2231553"/>
          <a:ext cx="0" cy="1208425"/>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106880</xdr:rowOff>
    </xdr:from>
    <xdr:ext cx="762000" cy="259045"/>
    <xdr:sp macro="" textlink="">
      <xdr:nvSpPr>
        <xdr:cNvPr id="42" name="人口1人当たり決算額の推移最小値テキスト130">
          <a:extLst>
            <a:ext uri="{FF2B5EF4-FFF2-40B4-BE49-F238E27FC236}">
              <a16:creationId xmlns:a16="http://schemas.microsoft.com/office/drawing/2014/main" id="{00000000-0008-0000-0500-00002A000000}"/>
            </a:ext>
          </a:extLst>
        </xdr:cNvPr>
        <xdr:cNvSpPr txBox="1"/>
      </xdr:nvSpPr>
      <xdr:spPr>
        <a:xfrm>
          <a:off x="5740400" y="34120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134803</xdr:rowOff>
    </xdr:from>
    <xdr:to>
      <xdr:col>30</xdr:col>
      <xdr:colOff>25400</xdr:colOff>
      <xdr:row>19</xdr:row>
      <xdr:rowOff>134803</xdr:rowOff>
    </xdr:to>
    <xdr:cxnSp macro="">
      <xdr:nvCxnSpPr>
        <xdr:cNvPr id="43" name="直線コネクタ 42">
          <a:extLst>
            <a:ext uri="{FF2B5EF4-FFF2-40B4-BE49-F238E27FC236}">
              <a16:creationId xmlns:a16="http://schemas.microsoft.com/office/drawing/2014/main" id="{00000000-0008-0000-0500-00002B000000}"/>
            </a:ext>
          </a:extLst>
        </xdr:cNvPr>
        <xdr:cNvCxnSpPr/>
      </xdr:nvCxnSpPr>
      <xdr:spPr bwMode="auto">
        <a:xfrm>
          <a:off x="5562600" y="343997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41455</xdr:rowOff>
    </xdr:from>
    <xdr:ext cx="762000" cy="259045"/>
    <xdr:sp macro="" textlink="">
      <xdr:nvSpPr>
        <xdr:cNvPr id="44" name="人口1人当たり決算額の推移最大値テキスト130">
          <a:extLst>
            <a:ext uri="{FF2B5EF4-FFF2-40B4-BE49-F238E27FC236}">
              <a16:creationId xmlns:a16="http://schemas.microsoft.com/office/drawing/2014/main" id="{00000000-0008-0000-0500-00002C000000}"/>
            </a:ext>
          </a:extLst>
        </xdr:cNvPr>
        <xdr:cNvSpPr txBox="1"/>
      </xdr:nvSpPr>
      <xdr:spPr>
        <a:xfrm>
          <a:off x="5740400" y="19750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298,416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126528</xdr:rowOff>
    </xdr:from>
    <xdr:to>
      <xdr:col>30</xdr:col>
      <xdr:colOff>25400</xdr:colOff>
      <xdr:row>12</xdr:row>
      <xdr:rowOff>126528</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a:off x="5562600" y="223155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71252</xdr:rowOff>
    </xdr:from>
    <xdr:to>
      <xdr:col>29</xdr:col>
      <xdr:colOff>127000</xdr:colOff>
      <xdr:row>19</xdr:row>
      <xdr:rowOff>90946</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flipV="1">
          <a:off x="5003800" y="3376427"/>
          <a:ext cx="647700" cy="1969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148050</xdr:rowOff>
    </xdr:from>
    <xdr:ext cx="762000" cy="259045"/>
    <xdr:sp macro="" textlink="">
      <xdr:nvSpPr>
        <xdr:cNvPr id="47" name="人口1人当たり決算額の推移平均値テキスト130">
          <a:extLst>
            <a:ext uri="{FF2B5EF4-FFF2-40B4-BE49-F238E27FC236}">
              <a16:creationId xmlns:a16="http://schemas.microsoft.com/office/drawing/2014/main" id="{00000000-0008-0000-0500-00002F000000}"/>
            </a:ext>
          </a:extLst>
        </xdr:cNvPr>
        <xdr:cNvSpPr txBox="1"/>
      </xdr:nvSpPr>
      <xdr:spPr>
        <a:xfrm>
          <a:off x="5740400" y="293887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138,653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131523</xdr:rowOff>
    </xdr:from>
    <xdr:to>
      <xdr:col>29</xdr:col>
      <xdr:colOff>177800</xdr:colOff>
      <xdr:row>18</xdr:row>
      <xdr:rowOff>61673</xdr:rowOff>
    </xdr:to>
    <xdr:sp macro="" textlink="">
      <xdr:nvSpPr>
        <xdr:cNvPr id="48" name="フローチャート: 判断 47">
          <a:extLst>
            <a:ext uri="{FF2B5EF4-FFF2-40B4-BE49-F238E27FC236}">
              <a16:creationId xmlns:a16="http://schemas.microsoft.com/office/drawing/2014/main" id="{00000000-0008-0000-0500-000030000000}"/>
            </a:ext>
          </a:extLst>
        </xdr:cNvPr>
        <xdr:cNvSpPr/>
      </xdr:nvSpPr>
      <xdr:spPr bwMode="auto">
        <a:xfrm>
          <a:off x="5600700" y="30937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90946</xdr:rowOff>
    </xdr:from>
    <xdr:to>
      <xdr:col>26</xdr:col>
      <xdr:colOff>50800</xdr:colOff>
      <xdr:row>19</xdr:row>
      <xdr:rowOff>100890</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flipV="1">
          <a:off x="4305300" y="3396121"/>
          <a:ext cx="698500" cy="994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18</xdr:row>
      <xdr:rowOff>21418</xdr:rowOff>
    </xdr:from>
    <xdr:to>
      <xdr:col>26</xdr:col>
      <xdr:colOff>101600</xdr:colOff>
      <xdr:row>18</xdr:row>
      <xdr:rowOff>123018</xdr:rowOff>
    </xdr:to>
    <xdr:sp macro="" textlink="">
      <xdr:nvSpPr>
        <xdr:cNvPr id="50" name="フローチャート: 判断 49">
          <a:extLst>
            <a:ext uri="{FF2B5EF4-FFF2-40B4-BE49-F238E27FC236}">
              <a16:creationId xmlns:a16="http://schemas.microsoft.com/office/drawing/2014/main" id="{00000000-0008-0000-0500-000032000000}"/>
            </a:ext>
          </a:extLst>
        </xdr:cNvPr>
        <xdr:cNvSpPr/>
      </xdr:nvSpPr>
      <xdr:spPr bwMode="auto">
        <a:xfrm>
          <a:off x="4953000" y="31551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133195</xdr:rowOff>
    </xdr:from>
    <xdr:ext cx="736600" cy="259045"/>
    <xdr:sp macro="" textlink="">
      <xdr:nvSpPr>
        <xdr:cNvPr id="51" name="テキスト ボックス 50">
          <a:extLst>
            <a:ext uri="{FF2B5EF4-FFF2-40B4-BE49-F238E27FC236}">
              <a16:creationId xmlns:a16="http://schemas.microsoft.com/office/drawing/2014/main" id="{00000000-0008-0000-0500-000033000000}"/>
            </a:ext>
          </a:extLst>
        </xdr:cNvPr>
        <xdr:cNvSpPr txBox="1"/>
      </xdr:nvSpPr>
      <xdr:spPr>
        <a:xfrm>
          <a:off x="4622800" y="29240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70252</xdr:rowOff>
    </xdr:from>
    <xdr:to>
      <xdr:col>22</xdr:col>
      <xdr:colOff>114300</xdr:colOff>
      <xdr:row>19</xdr:row>
      <xdr:rowOff>100890</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a:off x="3606800" y="3375427"/>
          <a:ext cx="698500" cy="3063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18</xdr:row>
      <xdr:rowOff>61040</xdr:rowOff>
    </xdr:from>
    <xdr:to>
      <xdr:col>22</xdr:col>
      <xdr:colOff>165100</xdr:colOff>
      <xdr:row>18</xdr:row>
      <xdr:rowOff>162640</xdr:rowOff>
    </xdr:to>
    <xdr:sp macro="" textlink="">
      <xdr:nvSpPr>
        <xdr:cNvPr id="53" name="フローチャート: 判断 52">
          <a:extLst>
            <a:ext uri="{FF2B5EF4-FFF2-40B4-BE49-F238E27FC236}">
              <a16:creationId xmlns:a16="http://schemas.microsoft.com/office/drawing/2014/main" id="{00000000-0008-0000-0500-000035000000}"/>
            </a:ext>
          </a:extLst>
        </xdr:cNvPr>
        <xdr:cNvSpPr/>
      </xdr:nvSpPr>
      <xdr:spPr bwMode="auto">
        <a:xfrm>
          <a:off x="4254500" y="319476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1367</xdr:rowOff>
    </xdr:from>
    <xdr:ext cx="762000" cy="259045"/>
    <xdr:sp macro="" textlink="">
      <xdr:nvSpPr>
        <xdr:cNvPr id="54" name="テキスト ボックス 53">
          <a:extLst>
            <a:ext uri="{FF2B5EF4-FFF2-40B4-BE49-F238E27FC236}">
              <a16:creationId xmlns:a16="http://schemas.microsoft.com/office/drawing/2014/main" id="{00000000-0008-0000-0500-000036000000}"/>
            </a:ext>
          </a:extLst>
        </xdr:cNvPr>
        <xdr:cNvSpPr txBox="1"/>
      </xdr:nvSpPr>
      <xdr:spPr>
        <a:xfrm>
          <a:off x="3924300" y="29636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70252</xdr:rowOff>
    </xdr:from>
    <xdr:to>
      <xdr:col>18</xdr:col>
      <xdr:colOff>177800</xdr:colOff>
      <xdr:row>19</xdr:row>
      <xdr:rowOff>108977</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2908300" y="3375427"/>
          <a:ext cx="698500" cy="3872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74985</xdr:rowOff>
    </xdr:from>
    <xdr:to>
      <xdr:col>19</xdr:col>
      <xdr:colOff>38100</xdr:colOff>
      <xdr:row>19</xdr:row>
      <xdr:rowOff>5135</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3556000" y="32087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15312</xdr:rowOff>
    </xdr:from>
    <xdr:ext cx="7620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3225800" y="29775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102239</xdr:rowOff>
    </xdr:from>
    <xdr:to>
      <xdr:col>15</xdr:col>
      <xdr:colOff>101600</xdr:colOff>
      <xdr:row>19</xdr:row>
      <xdr:rowOff>32389</xdr:rowOff>
    </xdr:to>
    <xdr:sp macro="" textlink="">
      <xdr:nvSpPr>
        <xdr:cNvPr id="58" name="フローチャート: 判断 57">
          <a:extLst>
            <a:ext uri="{FF2B5EF4-FFF2-40B4-BE49-F238E27FC236}">
              <a16:creationId xmlns:a16="http://schemas.microsoft.com/office/drawing/2014/main" id="{00000000-0008-0000-0500-00003A000000}"/>
            </a:ext>
          </a:extLst>
        </xdr:cNvPr>
        <xdr:cNvSpPr/>
      </xdr:nvSpPr>
      <xdr:spPr bwMode="auto">
        <a:xfrm>
          <a:off x="2857500" y="323596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42566</xdr:rowOff>
    </xdr:from>
    <xdr:ext cx="762000" cy="259045"/>
    <xdr:sp macro="" textlink="">
      <xdr:nvSpPr>
        <xdr:cNvPr id="59" name="テキスト ボックス 58">
          <a:extLst>
            <a:ext uri="{FF2B5EF4-FFF2-40B4-BE49-F238E27FC236}">
              <a16:creationId xmlns:a16="http://schemas.microsoft.com/office/drawing/2014/main" id="{00000000-0008-0000-0500-00003B000000}"/>
            </a:ext>
          </a:extLst>
        </xdr:cNvPr>
        <xdr:cNvSpPr txBox="1"/>
      </xdr:nvSpPr>
      <xdr:spPr>
        <a:xfrm>
          <a:off x="2527300" y="30048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20452</xdr:rowOff>
    </xdr:from>
    <xdr:to>
      <xdr:col>29</xdr:col>
      <xdr:colOff>177800</xdr:colOff>
      <xdr:row>19</xdr:row>
      <xdr:rowOff>122052</xdr:rowOff>
    </xdr:to>
    <xdr:sp macro="" textlink="">
      <xdr:nvSpPr>
        <xdr:cNvPr id="65" name="楕円 64">
          <a:extLst>
            <a:ext uri="{FF2B5EF4-FFF2-40B4-BE49-F238E27FC236}">
              <a16:creationId xmlns:a16="http://schemas.microsoft.com/office/drawing/2014/main" id="{00000000-0008-0000-0500-000041000000}"/>
            </a:ext>
          </a:extLst>
        </xdr:cNvPr>
        <xdr:cNvSpPr/>
      </xdr:nvSpPr>
      <xdr:spPr bwMode="auto">
        <a:xfrm>
          <a:off x="5600700" y="332562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100479</xdr:rowOff>
    </xdr:from>
    <xdr:ext cx="762000" cy="259045"/>
    <xdr:sp macro="" textlink="">
      <xdr:nvSpPr>
        <xdr:cNvPr id="66" name="人口1人当たり決算額の推移該当値テキスト130">
          <a:extLst>
            <a:ext uri="{FF2B5EF4-FFF2-40B4-BE49-F238E27FC236}">
              <a16:creationId xmlns:a16="http://schemas.microsoft.com/office/drawing/2014/main" id="{00000000-0008-0000-0500-000042000000}"/>
            </a:ext>
          </a:extLst>
        </xdr:cNvPr>
        <xdr:cNvSpPr txBox="1"/>
      </xdr:nvSpPr>
      <xdr:spPr>
        <a:xfrm>
          <a:off x="5740400" y="32342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98,088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40146</xdr:rowOff>
    </xdr:from>
    <xdr:to>
      <xdr:col>26</xdr:col>
      <xdr:colOff>101600</xdr:colOff>
      <xdr:row>19</xdr:row>
      <xdr:rowOff>141746</xdr:rowOff>
    </xdr:to>
    <xdr:sp macro="" textlink="">
      <xdr:nvSpPr>
        <xdr:cNvPr id="67" name="楕円 66">
          <a:extLst>
            <a:ext uri="{FF2B5EF4-FFF2-40B4-BE49-F238E27FC236}">
              <a16:creationId xmlns:a16="http://schemas.microsoft.com/office/drawing/2014/main" id="{00000000-0008-0000-0500-000043000000}"/>
            </a:ext>
          </a:extLst>
        </xdr:cNvPr>
        <xdr:cNvSpPr/>
      </xdr:nvSpPr>
      <xdr:spPr bwMode="auto">
        <a:xfrm>
          <a:off x="4953000" y="334532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126523</xdr:rowOff>
    </xdr:from>
    <xdr:ext cx="7366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622800" y="343169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50090</xdr:rowOff>
    </xdr:from>
    <xdr:to>
      <xdr:col>22</xdr:col>
      <xdr:colOff>165100</xdr:colOff>
      <xdr:row>19</xdr:row>
      <xdr:rowOff>151690</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4254500" y="335526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136467</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3924300" y="34416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92,902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19452</xdr:rowOff>
    </xdr:from>
    <xdr:to>
      <xdr:col>19</xdr:col>
      <xdr:colOff>38100</xdr:colOff>
      <xdr:row>19</xdr:row>
      <xdr:rowOff>121052</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3556000" y="332462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105829</xdr:rowOff>
    </xdr:from>
    <xdr:ext cx="7620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3225800" y="341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58177</xdr:rowOff>
    </xdr:from>
    <xdr:to>
      <xdr:col>15</xdr:col>
      <xdr:colOff>101600</xdr:colOff>
      <xdr:row>19</xdr:row>
      <xdr:rowOff>159777</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2857500" y="336335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19</xdr:row>
      <xdr:rowOff>144554</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2527300" y="34497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5" name="正方形/長方形 74">
          <a:extLst>
            <a:ext uri="{FF2B5EF4-FFF2-40B4-BE49-F238E27FC236}">
              <a16:creationId xmlns:a16="http://schemas.microsoft.com/office/drawing/2014/main" id="{00000000-0008-0000-0500-00004B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6" name="角丸四角形 75">
          <a:extLst>
            <a:ext uri="{FF2B5EF4-FFF2-40B4-BE49-F238E27FC236}">
              <a16:creationId xmlns:a16="http://schemas.microsoft.com/office/drawing/2014/main" id="{00000000-0008-0000-0500-00004C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77" name="正方形/長方形 76">
          <a:extLst>
            <a:ext uri="{FF2B5EF4-FFF2-40B4-BE49-F238E27FC236}">
              <a16:creationId xmlns:a16="http://schemas.microsoft.com/office/drawing/2014/main" id="{00000000-0008-0000-0500-00004D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0" name="直線コネクタ 79">
          <a:extLst>
            <a:ext uri="{FF2B5EF4-FFF2-40B4-BE49-F238E27FC236}">
              <a16:creationId xmlns:a16="http://schemas.microsoft.com/office/drawing/2014/main" id="{00000000-0008-0000-0500-000050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1" name="直線コネクタ 80">
          <a:extLst>
            <a:ext uri="{FF2B5EF4-FFF2-40B4-BE49-F238E27FC236}">
              <a16:creationId xmlns:a16="http://schemas.microsoft.com/office/drawing/2014/main" id="{00000000-0008-0000-0500-000051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2" name="直線コネクタ 81">
          <a:extLst>
            <a:ext uri="{FF2B5EF4-FFF2-40B4-BE49-F238E27FC236}">
              <a16:creationId xmlns:a16="http://schemas.microsoft.com/office/drawing/2014/main" id="{00000000-0008-0000-0500-000052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5" name="楕円 84">
          <a:extLst>
            <a:ext uri="{FF2B5EF4-FFF2-40B4-BE49-F238E27FC236}">
              <a16:creationId xmlns:a16="http://schemas.microsoft.com/office/drawing/2014/main" id="{00000000-0008-0000-0500-000055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6" name="フローチャート: 判断 85">
          <a:extLst>
            <a:ext uri="{FF2B5EF4-FFF2-40B4-BE49-F238E27FC236}">
              <a16:creationId xmlns:a16="http://schemas.microsoft.com/office/drawing/2014/main" id="{00000000-0008-0000-0500-000056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87" name="正方形/長方形 86">
          <a:extLst>
            <a:ext uri="{FF2B5EF4-FFF2-40B4-BE49-F238E27FC236}">
              <a16:creationId xmlns:a16="http://schemas.microsoft.com/office/drawing/2014/main" id="{00000000-0008-0000-0500-000057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88" name="テキスト ボックス 87">
          <a:extLst>
            <a:ext uri="{FF2B5EF4-FFF2-40B4-BE49-F238E27FC236}">
              <a16:creationId xmlns:a16="http://schemas.microsoft.com/office/drawing/2014/main" id="{00000000-0008-0000-0500-000058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213377</xdr:rowOff>
    </xdr:from>
    <xdr:ext cx="762000" cy="259045"/>
    <xdr:sp macro="" textlink="">
      <xdr:nvSpPr>
        <xdr:cNvPr id="91" name="テキスト ボックス 90">
          <a:extLst>
            <a:ext uri="{FF2B5EF4-FFF2-40B4-BE49-F238E27FC236}">
              <a16:creationId xmlns:a16="http://schemas.microsoft.com/office/drawing/2014/main" id="{00000000-0008-0000-0500-00005B000000}"/>
            </a:ext>
          </a:extLst>
        </xdr:cNvPr>
        <xdr:cNvSpPr txBox="1"/>
      </xdr:nvSpPr>
      <xdr:spPr>
        <a:xfrm>
          <a:off x="1384300" y="733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69850</xdr:rowOff>
    </xdr:from>
    <xdr:to>
      <xdr:col>33</xdr:col>
      <xdr:colOff>114300</xdr:colOff>
      <xdr:row>36</xdr:row>
      <xdr:rowOff>69850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3" name="テキスト ボックス 92">
          <a:extLst>
            <a:ext uri="{FF2B5EF4-FFF2-40B4-BE49-F238E27FC236}">
              <a16:creationId xmlns:a16="http://schemas.microsoft.com/office/drawing/2014/main" id="{00000000-0008-0000-0500-00005D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0" name="人口1人当たり決算額の推移グラフ枠445">
          <a:extLst>
            <a:ext uri="{FF2B5EF4-FFF2-40B4-BE49-F238E27FC236}">
              <a16:creationId xmlns:a16="http://schemas.microsoft.com/office/drawing/2014/main" id="{00000000-0008-0000-0500-000064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128737</xdr:rowOff>
    </xdr:from>
    <xdr:to>
      <xdr:col>29</xdr:col>
      <xdr:colOff>127000</xdr:colOff>
      <xdr:row>37</xdr:row>
      <xdr:rowOff>152626</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flipV="1">
          <a:off x="5651500" y="6053287"/>
          <a:ext cx="0" cy="122403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124703</xdr:rowOff>
    </xdr:from>
    <xdr:ext cx="762000" cy="259045"/>
    <xdr:sp macro="" textlink="">
      <xdr:nvSpPr>
        <xdr:cNvPr id="102" name="人口1人当たり決算額の推移最小値テキスト445">
          <a:extLst>
            <a:ext uri="{FF2B5EF4-FFF2-40B4-BE49-F238E27FC236}">
              <a16:creationId xmlns:a16="http://schemas.microsoft.com/office/drawing/2014/main" id="{00000000-0008-0000-0500-000066000000}"/>
            </a:ext>
          </a:extLst>
        </xdr:cNvPr>
        <xdr:cNvSpPr txBox="1"/>
      </xdr:nvSpPr>
      <xdr:spPr>
        <a:xfrm>
          <a:off x="5740400" y="72494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152626</xdr:rowOff>
    </xdr:from>
    <xdr:to>
      <xdr:col>30</xdr:col>
      <xdr:colOff>25400</xdr:colOff>
      <xdr:row>37</xdr:row>
      <xdr:rowOff>152626</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5562600" y="727732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43664</xdr:rowOff>
    </xdr:from>
    <xdr:ext cx="762000" cy="259045"/>
    <xdr:sp macro="" textlink="">
      <xdr:nvSpPr>
        <xdr:cNvPr id="104" name="人口1人当たり決算額の推移最大値テキスト445">
          <a:extLst>
            <a:ext uri="{FF2B5EF4-FFF2-40B4-BE49-F238E27FC236}">
              <a16:creationId xmlns:a16="http://schemas.microsoft.com/office/drawing/2014/main" id="{00000000-0008-0000-0500-000068000000}"/>
            </a:ext>
          </a:extLst>
        </xdr:cNvPr>
        <xdr:cNvSpPr txBox="1"/>
      </xdr:nvSpPr>
      <xdr:spPr>
        <a:xfrm>
          <a:off x="5740400" y="57967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128737</xdr:rowOff>
    </xdr:from>
    <xdr:to>
      <xdr:col>30</xdr:col>
      <xdr:colOff>25400</xdr:colOff>
      <xdr:row>33</xdr:row>
      <xdr:rowOff>128737</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5562600" y="605328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14666</xdr:rowOff>
    </xdr:from>
    <xdr:to>
      <xdr:col>29</xdr:col>
      <xdr:colOff>127000</xdr:colOff>
      <xdr:row>36</xdr:row>
      <xdr:rowOff>53391</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003800" y="6967916"/>
          <a:ext cx="647700" cy="3872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35417</xdr:rowOff>
    </xdr:from>
    <xdr:ext cx="762000" cy="259045"/>
    <xdr:sp macro="" textlink="">
      <xdr:nvSpPr>
        <xdr:cNvPr id="107" name="人口1人当たり決算額の推移平均値テキスト445">
          <a:extLst>
            <a:ext uri="{FF2B5EF4-FFF2-40B4-BE49-F238E27FC236}">
              <a16:creationId xmlns:a16="http://schemas.microsoft.com/office/drawing/2014/main" id="{00000000-0008-0000-0500-00006B000000}"/>
            </a:ext>
          </a:extLst>
        </xdr:cNvPr>
        <xdr:cNvSpPr txBox="1"/>
      </xdr:nvSpPr>
      <xdr:spPr>
        <a:xfrm>
          <a:off x="5740400" y="664576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27,507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190340</xdr:rowOff>
    </xdr:from>
    <xdr:to>
      <xdr:col>29</xdr:col>
      <xdr:colOff>177800</xdr:colOff>
      <xdr:row>35</xdr:row>
      <xdr:rowOff>291940</xdr:rowOff>
    </xdr:to>
    <xdr:sp macro="" textlink="">
      <xdr:nvSpPr>
        <xdr:cNvPr id="108" name="フローチャート: 判断 107">
          <a:extLst>
            <a:ext uri="{FF2B5EF4-FFF2-40B4-BE49-F238E27FC236}">
              <a16:creationId xmlns:a16="http://schemas.microsoft.com/office/drawing/2014/main" id="{00000000-0008-0000-0500-00006C000000}"/>
            </a:ext>
          </a:extLst>
        </xdr:cNvPr>
        <xdr:cNvSpPr/>
      </xdr:nvSpPr>
      <xdr:spPr bwMode="auto">
        <a:xfrm>
          <a:off x="5600700" y="680069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1681</xdr:rowOff>
    </xdr:from>
    <xdr:to>
      <xdr:col>26</xdr:col>
      <xdr:colOff>50800</xdr:colOff>
      <xdr:row>36</xdr:row>
      <xdr:rowOff>14666</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4305300" y="6954931"/>
          <a:ext cx="698500" cy="1298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156690</xdr:rowOff>
    </xdr:from>
    <xdr:to>
      <xdr:col>26</xdr:col>
      <xdr:colOff>101600</xdr:colOff>
      <xdr:row>35</xdr:row>
      <xdr:rowOff>258290</xdr:rowOff>
    </xdr:to>
    <xdr:sp macro="" textlink="">
      <xdr:nvSpPr>
        <xdr:cNvPr id="110" name="フローチャート: 判断 109">
          <a:extLst>
            <a:ext uri="{FF2B5EF4-FFF2-40B4-BE49-F238E27FC236}">
              <a16:creationId xmlns:a16="http://schemas.microsoft.com/office/drawing/2014/main" id="{00000000-0008-0000-0500-00006E000000}"/>
            </a:ext>
          </a:extLst>
        </xdr:cNvPr>
        <xdr:cNvSpPr/>
      </xdr:nvSpPr>
      <xdr:spPr bwMode="auto">
        <a:xfrm>
          <a:off x="4953000" y="676704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268467</xdr:rowOff>
    </xdr:from>
    <xdr:ext cx="736600" cy="259045"/>
    <xdr:sp macro="" textlink="">
      <xdr:nvSpPr>
        <xdr:cNvPr id="111" name="テキスト ボックス 110">
          <a:extLst>
            <a:ext uri="{FF2B5EF4-FFF2-40B4-BE49-F238E27FC236}">
              <a16:creationId xmlns:a16="http://schemas.microsoft.com/office/drawing/2014/main" id="{00000000-0008-0000-0500-00006F000000}"/>
            </a:ext>
          </a:extLst>
        </xdr:cNvPr>
        <xdr:cNvSpPr txBox="1"/>
      </xdr:nvSpPr>
      <xdr:spPr>
        <a:xfrm>
          <a:off x="4622800" y="65359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28,979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1681</xdr:rowOff>
    </xdr:from>
    <xdr:to>
      <xdr:col>22</xdr:col>
      <xdr:colOff>114300</xdr:colOff>
      <xdr:row>36</xdr:row>
      <xdr:rowOff>28587</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flipV="1">
          <a:off x="3606800" y="6954931"/>
          <a:ext cx="698500" cy="2690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152324</xdr:rowOff>
    </xdr:from>
    <xdr:to>
      <xdr:col>22</xdr:col>
      <xdr:colOff>165100</xdr:colOff>
      <xdr:row>35</xdr:row>
      <xdr:rowOff>253924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4254500" y="67626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264101</xdr:rowOff>
    </xdr:from>
    <xdr:ext cx="762000" cy="259045"/>
    <xdr:sp macro="" textlink="">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3924300" y="65315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28587</xdr:rowOff>
    </xdr:from>
    <xdr:to>
      <xdr:col>18</xdr:col>
      <xdr:colOff>177800</xdr:colOff>
      <xdr:row>36</xdr:row>
      <xdr:rowOff>91018</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2908300" y="6981837"/>
          <a:ext cx="698500" cy="6243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193198</xdr:rowOff>
    </xdr:from>
    <xdr:to>
      <xdr:col>19</xdr:col>
      <xdr:colOff>38100</xdr:colOff>
      <xdr:row>35</xdr:row>
      <xdr:rowOff>294798</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3556000" y="68035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304975</xdr:rowOff>
    </xdr:from>
    <xdr:ext cx="7620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3225800" y="6572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241706</xdr:rowOff>
    </xdr:from>
    <xdr:to>
      <xdr:col>15</xdr:col>
      <xdr:colOff>101600</xdr:colOff>
      <xdr:row>36</xdr:row>
      <xdr:rowOff>406</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2857500" y="68520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10583</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2527300" y="6620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2591</xdr:rowOff>
    </xdr:from>
    <xdr:to>
      <xdr:col>29</xdr:col>
      <xdr:colOff>177800</xdr:colOff>
      <xdr:row>36</xdr:row>
      <xdr:rowOff>104191</xdr:rowOff>
    </xdr:to>
    <xdr:sp macro="" textlink="">
      <xdr:nvSpPr>
        <xdr:cNvPr id="125" name="楕円 124">
          <a:extLst>
            <a:ext uri="{FF2B5EF4-FFF2-40B4-BE49-F238E27FC236}">
              <a16:creationId xmlns:a16="http://schemas.microsoft.com/office/drawing/2014/main" id="{00000000-0008-0000-0500-00007D000000}"/>
            </a:ext>
          </a:extLst>
        </xdr:cNvPr>
        <xdr:cNvSpPr/>
      </xdr:nvSpPr>
      <xdr:spPr bwMode="auto">
        <a:xfrm>
          <a:off x="5600700" y="695584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317568</xdr:rowOff>
    </xdr:from>
    <xdr:ext cx="762000" cy="259045"/>
    <xdr:sp macro="" textlink="">
      <xdr:nvSpPr>
        <xdr:cNvPr id="126" name="人口1人当たり決算額の推移該当値テキスト445">
          <a:extLst>
            <a:ext uri="{FF2B5EF4-FFF2-40B4-BE49-F238E27FC236}">
              <a16:creationId xmlns:a16="http://schemas.microsoft.com/office/drawing/2014/main" id="{00000000-0008-0000-0500-00007E000000}"/>
            </a:ext>
          </a:extLst>
        </xdr:cNvPr>
        <xdr:cNvSpPr txBox="1"/>
      </xdr:nvSpPr>
      <xdr:spPr>
        <a:xfrm>
          <a:off x="5740400" y="69279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306766</xdr:rowOff>
    </xdr:from>
    <xdr:to>
      <xdr:col>26</xdr:col>
      <xdr:colOff>101600</xdr:colOff>
      <xdr:row>36</xdr:row>
      <xdr:rowOff>65466</xdr:rowOff>
    </xdr:to>
    <xdr:sp macro="" textlink="">
      <xdr:nvSpPr>
        <xdr:cNvPr id="127" name="楕円 126">
          <a:extLst>
            <a:ext uri="{FF2B5EF4-FFF2-40B4-BE49-F238E27FC236}">
              <a16:creationId xmlns:a16="http://schemas.microsoft.com/office/drawing/2014/main" id="{00000000-0008-0000-0500-00007F000000}"/>
            </a:ext>
          </a:extLst>
        </xdr:cNvPr>
        <xdr:cNvSpPr/>
      </xdr:nvSpPr>
      <xdr:spPr bwMode="auto">
        <a:xfrm>
          <a:off x="4953000" y="691711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36</xdr:row>
      <xdr:rowOff>50243</xdr:rowOff>
    </xdr:from>
    <xdr:ext cx="7366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622800" y="70034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293781</xdr:rowOff>
    </xdr:from>
    <xdr:to>
      <xdr:col>22</xdr:col>
      <xdr:colOff>165100</xdr:colOff>
      <xdr:row>36</xdr:row>
      <xdr:rowOff>52481</xdr:rowOff>
    </xdr:to>
    <xdr:sp macro="" textlink="">
      <xdr:nvSpPr>
        <xdr:cNvPr id="129" name="楕円 128">
          <a:extLst>
            <a:ext uri="{FF2B5EF4-FFF2-40B4-BE49-F238E27FC236}">
              <a16:creationId xmlns:a16="http://schemas.microsoft.com/office/drawing/2014/main" id="{00000000-0008-0000-0500-000081000000}"/>
            </a:ext>
          </a:extLst>
        </xdr:cNvPr>
        <xdr:cNvSpPr/>
      </xdr:nvSpPr>
      <xdr:spPr bwMode="auto">
        <a:xfrm>
          <a:off x="4254500" y="690413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37258</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3924300" y="69905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320687</xdr:rowOff>
    </xdr:from>
    <xdr:to>
      <xdr:col>19</xdr:col>
      <xdr:colOff>38100</xdr:colOff>
      <xdr:row>36</xdr:row>
      <xdr:rowOff>79387</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3556000" y="693103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64164</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225800" y="70174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40218</xdr:rowOff>
    </xdr:from>
    <xdr:to>
      <xdr:col>15</xdr:col>
      <xdr:colOff>101600</xdr:colOff>
      <xdr:row>36</xdr:row>
      <xdr:rowOff>141818</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2857500" y="699346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126595</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2527300" y="7079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12,368
12,134
58.61
6,761,796
6,414,966
286,808
3,871,478
4,737,460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34</xdr:row>
      <xdr:rowOff>160763</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77303</xdr:rowOff>
    </xdr:from>
    <xdr:to>
      <xdr:col>24</xdr:col>
      <xdr:colOff>62865</xdr:colOff>
      <xdr:row>39</xdr:row>
      <xdr:rowOff>10704</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220803"/>
          <a:ext cx="1270" cy="14764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14531</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7010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68,100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10704</xdr:rowOff>
    </xdr:from>
    <xdr:to>
      <xdr:col>24</xdr:col>
      <xdr:colOff>152400</xdr:colOff>
      <xdr:row>39</xdr:row>
      <xdr:rowOff>10704</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6972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23980</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49960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203,732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77303</xdr:rowOff>
    </xdr:from>
    <xdr:to>
      <xdr:col>24</xdr:col>
      <xdr:colOff>152400</xdr:colOff>
      <xdr:row>30</xdr:row>
      <xdr:rowOff>77303</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2208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63402</xdr:rowOff>
    </xdr:from>
    <xdr:to>
      <xdr:col>24</xdr:col>
      <xdr:colOff>63500</xdr:colOff>
      <xdr:row>38</xdr:row>
      <xdr:rowOff>147527</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3797300" y="6578502"/>
          <a:ext cx="838200" cy="84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123958</xdr:rowOff>
    </xdr:from>
    <xdr:ext cx="599010"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595325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118,131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101081</xdr:rowOff>
    </xdr:from>
    <xdr:to>
      <xdr:col>24</xdr:col>
      <xdr:colOff>114300</xdr:colOff>
      <xdr:row>36</xdr:row>
      <xdr:rowOff>31231</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101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108567</xdr:rowOff>
    </xdr:from>
    <xdr:to>
      <xdr:col>19</xdr:col>
      <xdr:colOff>177800</xdr:colOff>
      <xdr:row>38</xdr:row>
      <xdr:rowOff>147527</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a:off x="2908300" y="6623667"/>
          <a:ext cx="889000" cy="38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28419</xdr:rowOff>
    </xdr:from>
    <xdr:to>
      <xdr:col>20</xdr:col>
      <xdr:colOff>38100</xdr:colOff>
      <xdr:row>36</xdr:row>
      <xdr:rowOff>130019</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200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146546</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497795" y="59758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13208</xdr:rowOff>
    </xdr:from>
    <xdr:to>
      <xdr:col>15</xdr:col>
      <xdr:colOff>50800</xdr:colOff>
      <xdr:row>38</xdr:row>
      <xdr:rowOff>108567</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a:off x="2019300" y="6528308"/>
          <a:ext cx="889000" cy="953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80235</xdr:rowOff>
    </xdr:from>
    <xdr:to>
      <xdr:col>15</xdr:col>
      <xdr:colOff>101600</xdr:colOff>
      <xdr:row>37</xdr:row>
      <xdr:rowOff>10385</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252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35</xdr:row>
      <xdr:rowOff>26912</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08795" y="60276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13208</xdr:rowOff>
    </xdr:from>
    <xdr:to>
      <xdr:col>10</xdr:col>
      <xdr:colOff>114300</xdr:colOff>
      <xdr:row>38</xdr:row>
      <xdr:rowOff>99956</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flipV="1">
          <a:off x="1130300" y="6528308"/>
          <a:ext cx="889000" cy="867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98980</xdr:rowOff>
    </xdr:from>
    <xdr:to>
      <xdr:col>10</xdr:col>
      <xdr:colOff>165100</xdr:colOff>
      <xdr:row>37</xdr:row>
      <xdr:rowOff>29130</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271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35</xdr:row>
      <xdr:rowOff>45657</xdr:rowOff>
    </xdr:from>
    <xdr:ext cx="59901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19795" y="60464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137886</xdr:rowOff>
    </xdr:from>
    <xdr:to>
      <xdr:col>6</xdr:col>
      <xdr:colOff>38100</xdr:colOff>
      <xdr:row>37</xdr:row>
      <xdr:rowOff>68036</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310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84563</xdr:rowOff>
    </xdr:from>
    <xdr:ext cx="534377"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63111" y="6085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12602</xdr:rowOff>
    </xdr:from>
    <xdr:to>
      <xdr:col>24</xdr:col>
      <xdr:colOff>114300</xdr:colOff>
      <xdr:row>38</xdr:row>
      <xdr:rowOff>114202</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5277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98979</xdr:rowOff>
    </xdr:from>
    <xdr:ext cx="534377"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442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96727</xdr:rowOff>
    </xdr:from>
    <xdr:to>
      <xdr:col>20</xdr:col>
      <xdr:colOff>38100</xdr:colOff>
      <xdr:row>39</xdr:row>
      <xdr:rowOff>26877</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6118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39</xdr:row>
      <xdr:rowOff>18004</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530111" y="6704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57767</xdr:rowOff>
    </xdr:from>
    <xdr:to>
      <xdr:col>15</xdr:col>
      <xdr:colOff>101600</xdr:colOff>
      <xdr:row>38</xdr:row>
      <xdr:rowOff>159367</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572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150494</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41111" y="66655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133858</xdr:rowOff>
    </xdr:from>
    <xdr:to>
      <xdr:col>10</xdr:col>
      <xdr:colOff>165100</xdr:colOff>
      <xdr:row>38</xdr:row>
      <xdr:rowOff>64008</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477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55135</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52111" y="6570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49156</xdr:rowOff>
    </xdr:from>
    <xdr:to>
      <xdr:col>6</xdr:col>
      <xdr:colOff>38100</xdr:colOff>
      <xdr:row>38</xdr:row>
      <xdr:rowOff>150756</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564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141883</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63111" y="6656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8" name="直線コネクタ 107">
          <a:extLst>
            <a:ext uri="{FF2B5EF4-FFF2-40B4-BE49-F238E27FC236}">
              <a16:creationId xmlns:a16="http://schemas.microsoft.com/office/drawing/2014/main" id="{00000000-0008-0000-0600-00006C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9" name="テキスト ボックス 108">
          <a:extLst>
            <a:ext uri="{FF2B5EF4-FFF2-40B4-BE49-F238E27FC236}">
              <a16:creationId xmlns:a16="http://schemas.microsoft.com/office/drawing/2014/main" id="{00000000-0008-0000-0600-00006D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10" name="直線コネクタ 109">
          <a:extLst>
            <a:ext uri="{FF2B5EF4-FFF2-40B4-BE49-F238E27FC236}">
              <a16:creationId xmlns:a16="http://schemas.microsoft.com/office/drawing/2014/main" id="{00000000-0008-0000-0600-00006E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1" name="テキスト ボックス 110">
          <a:extLst>
            <a:ext uri="{FF2B5EF4-FFF2-40B4-BE49-F238E27FC236}">
              <a16:creationId xmlns:a16="http://schemas.microsoft.com/office/drawing/2014/main" id="{00000000-0008-0000-0600-00006F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a:extLst>
            <a:ext uri="{FF2B5EF4-FFF2-40B4-BE49-F238E27FC236}">
              <a16:creationId xmlns:a16="http://schemas.microsoft.com/office/drawing/2014/main" id="{00000000-0008-0000-0600-000070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a:extLst>
            <a:ext uri="{FF2B5EF4-FFF2-40B4-BE49-F238E27FC236}">
              <a16:creationId xmlns:a16="http://schemas.microsoft.com/office/drawing/2014/main" id="{00000000-0008-0000-0600-000071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物件費グラフ枠">
          <a:extLst>
            <a:ext uri="{FF2B5EF4-FFF2-40B4-BE49-F238E27FC236}">
              <a16:creationId xmlns:a16="http://schemas.microsoft.com/office/drawing/2014/main" id="{00000000-0008-0000-0600-000072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119454</xdr:rowOff>
    </xdr:from>
    <xdr:to>
      <xdr:col>24</xdr:col>
      <xdr:colOff>62865</xdr:colOff>
      <xdr:row>57</xdr:row>
      <xdr:rowOff>128186</xdr:rowOff>
    </xdr:to>
    <xdr:cxnSp macro="">
      <xdr:nvCxnSpPr>
        <xdr:cNvPr id="115" name="直線コネクタ 114">
          <a:extLst>
            <a:ext uri="{FF2B5EF4-FFF2-40B4-BE49-F238E27FC236}">
              <a16:creationId xmlns:a16="http://schemas.microsoft.com/office/drawing/2014/main" id="{00000000-0008-0000-0600-000073000000}"/>
            </a:ext>
          </a:extLst>
        </xdr:cNvPr>
        <xdr:cNvCxnSpPr/>
      </xdr:nvCxnSpPr>
      <xdr:spPr>
        <a:xfrm flipV="1">
          <a:off x="4633595" y="8691954"/>
          <a:ext cx="1270" cy="12088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132013</xdr:rowOff>
    </xdr:from>
    <xdr:ext cx="534377" cy="259045"/>
    <xdr:sp macro="" textlink="">
      <xdr:nvSpPr>
        <xdr:cNvPr id="116" name="物件費最小値テキスト">
          <a:extLst>
            <a:ext uri="{FF2B5EF4-FFF2-40B4-BE49-F238E27FC236}">
              <a16:creationId xmlns:a16="http://schemas.microsoft.com/office/drawing/2014/main" id="{00000000-0008-0000-0600-000074000000}"/>
            </a:ext>
          </a:extLst>
        </xdr:cNvPr>
        <xdr:cNvSpPr txBox="1"/>
      </xdr:nvSpPr>
      <xdr:spPr>
        <a:xfrm>
          <a:off x="4686300" y="9904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128186</xdr:rowOff>
    </xdr:from>
    <xdr:to>
      <xdr:col>24</xdr:col>
      <xdr:colOff>152400</xdr:colOff>
      <xdr:row>57</xdr:row>
      <xdr:rowOff>128186</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a:off x="4546600" y="99008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66131</xdr:rowOff>
    </xdr:from>
    <xdr:ext cx="599010" cy="259045"/>
    <xdr:sp macro="" textlink="">
      <xdr:nvSpPr>
        <xdr:cNvPr id="118" name="物件費最大値テキスト">
          <a:extLst>
            <a:ext uri="{FF2B5EF4-FFF2-40B4-BE49-F238E27FC236}">
              <a16:creationId xmlns:a16="http://schemas.microsoft.com/office/drawing/2014/main" id="{00000000-0008-0000-0600-000076000000}"/>
            </a:ext>
          </a:extLst>
        </xdr:cNvPr>
        <xdr:cNvSpPr txBox="1"/>
      </xdr:nvSpPr>
      <xdr:spPr>
        <a:xfrm>
          <a:off x="4686300" y="84671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385,314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119454</xdr:rowOff>
    </xdr:from>
    <xdr:to>
      <xdr:col>24</xdr:col>
      <xdr:colOff>152400</xdr:colOff>
      <xdr:row>50</xdr:row>
      <xdr:rowOff>119454</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a:off x="4546600" y="8691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35554</xdr:rowOff>
    </xdr:from>
    <xdr:to>
      <xdr:col>24</xdr:col>
      <xdr:colOff>63500</xdr:colOff>
      <xdr:row>57</xdr:row>
      <xdr:rowOff>81575</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flipV="1">
          <a:off x="3797300" y="9808204"/>
          <a:ext cx="838200" cy="46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73064</xdr:rowOff>
    </xdr:from>
    <xdr:ext cx="599010" cy="259045"/>
    <xdr:sp macro="" textlink="">
      <xdr:nvSpPr>
        <xdr:cNvPr id="121" name="物件費平均値テキスト">
          <a:extLst>
            <a:ext uri="{FF2B5EF4-FFF2-40B4-BE49-F238E27FC236}">
              <a16:creationId xmlns:a16="http://schemas.microsoft.com/office/drawing/2014/main" id="{00000000-0008-0000-0600-000079000000}"/>
            </a:ext>
          </a:extLst>
        </xdr:cNvPr>
        <xdr:cNvSpPr txBox="1"/>
      </xdr:nvSpPr>
      <xdr:spPr>
        <a:xfrm>
          <a:off x="4686300" y="950281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50187</xdr:rowOff>
    </xdr:from>
    <xdr:to>
      <xdr:col>24</xdr:col>
      <xdr:colOff>114300</xdr:colOff>
      <xdr:row>56</xdr:row>
      <xdr:rowOff>151787</xdr:rowOff>
    </xdr:to>
    <xdr:sp macro="" textlink="">
      <xdr:nvSpPr>
        <xdr:cNvPr id="122" name="フローチャート: 判断 121">
          <a:extLst>
            <a:ext uri="{FF2B5EF4-FFF2-40B4-BE49-F238E27FC236}">
              <a16:creationId xmlns:a16="http://schemas.microsoft.com/office/drawing/2014/main" id="{00000000-0008-0000-0600-00007A000000}"/>
            </a:ext>
          </a:extLst>
        </xdr:cNvPr>
        <xdr:cNvSpPr/>
      </xdr:nvSpPr>
      <xdr:spPr>
        <a:xfrm>
          <a:off x="4584700" y="9651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26936</xdr:rowOff>
    </xdr:from>
    <xdr:to>
      <xdr:col>19</xdr:col>
      <xdr:colOff>177800</xdr:colOff>
      <xdr:row>57</xdr:row>
      <xdr:rowOff>81575</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a:off x="2908300" y="9799586"/>
          <a:ext cx="889000" cy="546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92409</xdr:rowOff>
    </xdr:from>
    <xdr:to>
      <xdr:col>20</xdr:col>
      <xdr:colOff>38100</xdr:colOff>
      <xdr:row>57</xdr:row>
      <xdr:rowOff>22559</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3746500" y="9693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39086</xdr:rowOff>
    </xdr:from>
    <xdr:ext cx="599010"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3497795" y="9468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26936</xdr:rowOff>
    </xdr:from>
    <xdr:to>
      <xdr:col>15</xdr:col>
      <xdr:colOff>50800</xdr:colOff>
      <xdr:row>57</xdr:row>
      <xdr:rowOff>110397</xdr:rowOff>
    </xdr:to>
    <xdr:cxnSp macro="">
      <xdr:nvCxnSpPr>
        <xdr:cNvPr id="126" name="直線コネクタ 125">
          <a:extLst>
            <a:ext uri="{FF2B5EF4-FFF2-40B4-BE49-F238E27FC236}">
              <a16:creationId xmlns:a16="http://schemas.microsoft.com/office/drawing/2014/main" id="{00000000-0008-0000-0600-00007E000000}"/>
            </a:ext>
          </a:extLst>
        </xdr:cNvPr>
        <xdr:cNvCxnSpPr/>
      </xdr:nvCxnSpPr>
      <xdr:spPr>
        <a:xfrm flipV="1">
          <a:off x="2019300" y="9799586"/>
          <a:ext cx="889000" cy="834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108712</xdr:rowOff>
    </xdr:from>
    <xdr:to>
      <xdr:col>15</xdr:col>
      <xdr:colOff>101600</xdr:colOff>
      <xdr:row>57</xdr:row>
      <xdr:rowOff>38862</xdr:rowOff>
    </xdr:to>
    <xdr:sp macro="" textlink="">
      <xdr:nvSpPr>
        <xdr:cNvPr id="127" name="フローチャート: 判断 126">
          <a:extLst>
            <a:ext uri="{FF2B5EF4-FFF2-40B4-BE49-F238E27FC236}">
              <a16:creationId xmlns:a16="http://schemas.microsoft.com/office/drawing/2014/main" id="{00000000-0008-0000-0600-00007F000000}"/>
            </a:ext>
          </a:extLst>
        </xdr:cNvPr>
        <xdr:cNvSpPr/>
      </xdr:nvSpPr>
      <xdr:spPr>
        <a:xfrm>
          <a:off x="2857500" y="9709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55389</xdr:rowOff>
    </xdr:from>
    <xdr:ext cx="599010"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2608795" y="94851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84310</xdr:rowOff>
    </xdr:from>
    <xdr:to>
      <xdr:col>10</xdr:col>
      <xdr:colOff>114300</xdr:colOff>
      <xdr:row>57</xdr:row>
      <xdr:rowOff>110397</xdr:rowOff>
    </xdr:to>
    <xdr:cxnSp macro="">
      <xdr:nvCxnSpPr>
        <xdr:cNvPr id="129" name="直線コネクタ 128">
          <a:extLst>
            <a:ext uri="{FF2B5EF4-FFF2-40B4-BE49-F238E27FC236}">
              <a16:creationId xmlns:a16="http://schemas.microsoft.com/office/drawing/2014/main" id="{00000000-0008-0000-0600-000081000000}"/>
            </a:ext>
          </a:extLst>
        </xdr:cNvPr>
        <xdr:cNvCxnSpPr/>
      </xdr:nvCxnSpPr>
      <xdr:spPr>
        <a:xfrm>
          <a:off x="1130300" y="9856960"/>
          <a:ext cx="889000" cy="2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134540</xdr:rowOff>
    </xdr:from>
    <xdr:to>
      <xdr:col>10</xdr:col>
      <xdr:colOff>165100</xdr:colOff>
      <xdr:row>57</xdr:row>
      <xdr:rowOff>64690</xdr:rowOff>
    </xdr:to>
    <xdr:sp macro="" textlink="">
      <xdr:nvSpPr>
        <xdr:cNvPr id="130" name="フローチャート: 判断 129">
          <a:extLst>
            <a:ext uri="{FF2B5EF4-FFF2-40B4-BE49-F238E27FC236}">
              <a16:creationId xmlns:a16="http://schemas.microsoft.com/office/drawing/2014/main" id="{00000000-0008-0000-0600-000082000000}"/>
            </a:ext>
          </a:extLst>
        </xdr:cNvPr>
        <xdr:cNvSpPr/>
      </xdr:nvSpPr>
      <xdr:spPr>
        <a:xfrm>
          <a:off x="1968500" y="9735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81217</xdr:rowOff>
    </xdr:from>
    <xdr:ext cx="534377"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1752111" y="9510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163546</xdr:rowOff>
    </xdr:from>
    <xdr:to>
      <xdr:col>6</xdr:col>
      <xdr:colOff>38100</xdr:colOff>
      <xdr:row>57</xdr:row>
      <xdr:rowOff>93696</xdr:rowOff>
    </xdr:to>
    <xdr:sp macro="" textlink="">
      <xdr:nvSpPr>
        <xdr:cNvPr id="132" name="フローチャート: 判断 131">
          <a:extLst>
            <a:ext uri="{FF2B5EF4-FFF2-40B4-BE49-F238E27FC236}">
              <a16:creationId xmlns:a16="http://schemas.microsoft.com/office/drawing/2014/main" id="{00000000-0008-0000-0600-000084000000}"/>
            </a:ext>
          </a:extLst>
        </xdr:cNvPr>
        <xdr:cNvSpPr/>
      </xdr:nvSpPr>
      <xdr:spPr>
        <a:xfrm>
          <a:off x="1079500" y="9764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110223</xdr:rowOff>
    </xdr:from>
    <xdr:ext cx="534377"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863111" y="95399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156204</xdr:rowOff>
    </xdr:from>
    <xdr:to>
      <xdr:col>24</xdr:col>
      <xdr:colOff>114300</xdr:colOff>
      <xdr:row>57</xdr:row>
      <xdr:rowOff>86354</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4584700" y="97574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71131</xdr:rowOff>
    </xdr:from>
    <xdr:ext cx="534377" cy="259045"/>
    <xdr:sp macro="" textlink="">
      <xdr:nvSpPr>
        <xdr:cNvPr id="140" name="物件費該当値テキスト">
          <a:extLst>
            <a:ext uri="{FF2B5EF4-FFF2-40B4-BE49-F238E27FC236}">
              <a16:creationId xmlns:a16="http://schemas.microsoft.com/office/drawing/2014/main" id="{00000000-0008-0000-0600-00008C000000}"/>
            </a:ext>
          </a:extLst>
        </xdr:cNvPr>
        <xdr:cNvSpPr txBox="1"/>
      </xdr:nvSpPr>
      <xdr:spPr>
        <a:xfrm>
          <a:off x="4686300" y="96723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30775</xdr:rowOff>
    </xdr:from>
    <xdr:to>
      <xdr:col>20</xdr:col>
      <xdr:colOff>38100</xdr:colOff>
      <xdr:row>57</xdr:row>
      <xdr:rowOff>132375</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3746500" y="9803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123502</xdr:rowOff>
    </xdr:from>
    <xdr:ext cx="534377"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3530111" y="98961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147586</xdr:rowOff>
    </xdr:from>
    <xdr:to>
      <xdr:col>15</xdr:col>
      <xdr:colOff>101600</xdr:colOff>
      <xdr:row>57</xdr:row>
      <xdr:rowOff>77736</xdr:rowOff>
    </xdr:to>
    <xdr:sp macro="" textlink="">
      <xdr:nvSpPr>
        <xdr:cNvPr id="143" name="楕円 142">
          <a:extLst>
            <a:ext uri="{FF2B5EF4-FFF2-40B4-BE49-F238E27FC236}">
              <a16:creationId xmlns:a16="http://schemas.microsoft.com/office/drawing/2014/main" id="{00000000-0008-0000-0600-00008F000000}"/>
            </a:ext>
          </a:extLst>
        </xdr:cNvPr>
        <xdr:cNvSpPr/>
      </xdr:nvSpPr>
      <xdr:spPr>
        <a:xfrm>
          <a:off x="2857500" y="9748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68863</xdr:rowOff>
    </xdr:from>
    <xdr:ext cx="534377" cy="259045"/>
    <xdr:sp macro="" textlink="">
      <xdr:nvSpPr>
        <xdr:cNvPr id="144" name="テキスト ボックス 143">
          <a:extLst>
            <a:ext uri="{FF2B5EF4-FFF2-40B4-BE49-F238E27FC236}">
              <a16:creationId xmlns:a16="http://schemas.microsoft.com/office/drawing/2014/main" id="{00000000-0008-0000-0600-000090000000}"/>
            </a:ext>
          </a:extLst>
        </xdr:cNvPr>
        <xdr:cNvSpPr txBox="1"/>
      </xdr:nvSpPr>
      <xdr:spPr>
        <a:xfrm>
          <a:off x="2641111" y="9841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94,597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59597</xdr:rowOff>
    </xdr:from>
    <xdr:to>
      <xdr:col>10</xdr:col>
      <xdr:colOff>165100</xdr:colOff>
      <xdr:row>57</xdr:row>
      <xdr:rowOff>161197</xdr:rowOff>
    </xdr:to>
    <xdr:sp macro="" textlink="">
      <xdr:nvSpPr>
        <xdr:cNvPr id="145" name="楕円 144">
          <a:extLst>
            <a:ext uri="{FF2B5EF4-FFF2-40B4-BE49-F238E27FC236}">
              <a16:creationId xmlns:a16="http://schemas.microsoft.com/office/drawing/2014/main" id="{00000000-0008-0000-0600-000091000000}"/>
            </a:ext>
          </a:extLst>
        </xdr:cNvPr>
        <xdr:cNvSpPr/>
      </xdr:nvSpPr>
      <xdr:spPr>
        <a:xfrm>
          <a:off x="1968500" y="98322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152324</xdr:rowOff>
    </xdr:from>
    <xdr:ext cx="534377" cy="259045"/>
    <xdr:sp macro="" textlink="">
      <xdr:nvSpPr>
        <xdr:cNvPr id="146" name="テキスト ボックス 145">
          <a:extLst>
            <a:ext uri="{FF2B5EF4-FFF2-40B4-BE49-F238E27FC236}">
              <a16:creationId xmlns:a16="http://schemas.microsoft.com/office/drawing/2014/main" id="{00000000-0008-0000-0600-000092000000}"/>
            </a:ext>
          </a:extLst>
        </xdr:cNvPr>
        <xdr:cNvSpPr txBox="1"/>
      </xdr:nvSpPr>
      <xdr:spPr>
        <a:xfrm>
          <a:off x="1752111" y="9924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33510</xdr:rowOff>
    </xdr:from>
    <xdr:to>
      <xdr:col>6</xdr:col>
      <xdr:colOff>38100</xdr:colOff>
      <xdr:row>57</xdr:row>
      <xdr:rowOff>135110</xdr:rowOff>
    </xdr:to>
    <xdr:sp macro="" textlink="">
      <xdr:nvSpPr>
        <xdr:cNvPr id="147" name="楕円 146">
          <a:extLst>
            <a:ext uri="{FF2B5EF4-FFF2-40B4-BE49-F238E27FC236}">
              <a16:creationId xmlns:a16="http://schemas.microsoft.com/office/drawing/2014/main" id="{00000000-0008-0000-0600-000093000000}"/>
            </a:ext>
          </a:extLst>
        </xdr:cNvPr>
        <xdr:cNvSpPr/>
      </xdr:nvSpPr>
      <xdr:spPr>
        <a:xfrm>
          <a:off x="1079500" y="9806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126237</xdr:rowOff>
    </xdr:from>
    <xdr:ext cx="534377" cy="259045"/>
    <xdr:sp macro="" textlink="">
      <xdr:nvSpPr>
        <xdr:cNvPr id="148" name="テキスト ボックス 147">
          <a:extLst>
            <a:ext uri="{FF2B5EF4-FFF2-40B4-BE49-F238E27FC236}">
              <a16:creationId xmlns:a16="http://schemas.microsoft.com/office/drawing/2014/main" id="{00000000-0008-0000-0600-000094000000}"/>
            </a:ext>
          </a:extLst>
        </xdr:cNvPr>
        <xdr:cNvSpPr txBox="1"/>
      </xdr:nvSpPr>
      <xdr:spPr>
        <a:xfrm>
          <a:off x="863111" y="98988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79,538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a:extLst>
            <a:ext uri="{FF2B5EF4-FFF2-40B4-BE49-F238E27FC236}">
              <a16:creationId xmlns:a16="http://schemas.microsoft.com/office/drawing/2014/main" id="{00000000-0008-0000-0600-00009D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5" name="直線コネクタ 164">
          <a:extLst>
            <a:ext uri="{FF2B5EF4-FFF2-40B4-BE49-F238E27FC236}">
              <a16:creationId xmlns:a16="http://schemas.microsoft.com/office/drawing/2014/main" id="{00000000-0008-0000-0600-0000A5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6" name="テキスト ボックス 165">
          <a:extLst>
            <a:ext uri="{FF2B5EF4-FFF2-40B4-BE49-F238E27FC236}">
              <a16:creationId xmlns:a16="http://schemas.microsoft.com/office/drawing/2014/main" id="{00000000-0008-0000-0600-0000A6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8" name="テキスト ボックス 167">
          <a:extLst>
            <a:ext uri="{FF2B5EF4-FFF2-40B4-BE49-F238E27FC236}">
              <a16:creationId xmlns:a16="http://schemas.microsoft.com/office/drawing/2014/main" id="{00000000-0008-0000-0600-0000A8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0" name="テキスト ボックス 169">
          <a:extLst>
            <a:ext uri="{FF2B5EF4-FFF2-40B4-BE49-F238E27FC236}">
              <a16:creationId xmlns:a16="http://schemas.microsoft.com/office/drawing/2014/main" id="{00000000-0008-0000-0600-0000AA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1" name="維持補修費グラフ枠">
          <a:extLst>
            <a:ext uri="{FF2B5EF4-FFF2-40B4-BE49-F238E27FC236}">
              <a16:creationId xmlns:a16="http://schemas.microsoft.com/office/drawing/2014/main" id="{00000000-0008-0000-0600-0000AB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106134</xdr:rowOff>
    </xdr:from>
    <xdr:to>
      <xdr:col>24</xdr:col>
      <xdr:colOff>62865</xdr:colOff>
      <xdr:row>79</xdr:row>
      <xdr:rowOff>44335</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flipV="1">
          <a:off x="4633595" y="12279084"/>
          <a:ext cx="1270" cy="13098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48162</xdr:rowOff>
    </xdr:from>
    <xdr:ext cx="249299" cy="259045"/>
    <xdr:sp macro="" textlink="">
      <xdr:nvSpPr>
        <xdr:cNvPr id="173" name="維持補修費最小値テキスト">
          <a:extLst>
            <a:ext uri="{FF2B5EF4-FFF2-40B4-BE49-F238E27FC236}">
              <a16:creationId xmlns:a16="http://schemas.microsoft.com/office/drawing/2014/main" id="{00000000-0008-0000-0600-0000AD000000}"/>
            </a:ext>
          </a:extLst>
        </xdr:cNvPr>
        <xdr:cNvSpPr txBox="1"/>
      </xdr:nvSpPr>
      <xdr:spPr>
        <a:xfrm>
          <a:off x="4686300" y="1359271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44335</xdr:rowOff>
    </xdr:from>
    <xdr:to>
      <xdr:col>24</xdr:col>
      <xdr:colOff>152400</xdr:colOff>
      <xdr:row>79</xdr:row>
      <xdr:rowOff>44335</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4546600" y="135888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52811</xdr:rowOff>
    </xdr:from>
    <xdr:ext cx="534377" cy="259045"/>
    <xdr:sp macro="" textlink="">
      <xdr:nvSpPr>
        <xdr:cNvPr id="175" name="維持補修費最大値テキスト">
          <a:extLst>
            <a:ext uri="{FF2B5EF4-FFF2-40B4-BE49-F238E27FC236}">
              <a16:creationId xmlns:a16="http://schemas.microsoft.com/office/drawing/2014/main" id="{00000000-0008-0000-0600-0000AF000000}"/>
            </a:ext>
          </a:extLst>
        </xdr:cNvPr>
        <xdr:cNvSpPr txBox="1"/>
      </xdr:nvSpPr>
      <xdr:spPr>
        <a:xfrm>
          <a:off x="4686300" y="120543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68,762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106134</xdr:rowOff>
    </xdr:from>
    <xdr:to>
      <xdr:col>24</xdr:col>
      <xdr:colOff>152400</xdr:colOff>
      <xdr:row>71</xdr:row>
      <xdr:rowOff>106134</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a:off x="4546600" y="122790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79</xdr:row>
      <xdr:rowOff>3378</xdr:rowOff>
    </xdr:from>
    <xdr:to>
      <xdr:col>24</xdr:col>
      <xdr:colOff>63500</xdr:colOff>
      <xdr:row>79</xdr:row>
      <xdr:rowOff>19247</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3797300" y="13547928"/>
          <a:ext cx="838200" cy="158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129875</xdr:rowOff>
    </xdr:from>
    <xdr:ext cx="534377" cy="259045"/>
    <xdr:sp macro="" textlink="">
      <xdr:nvSpPr>
        <xdr:cNvPr id="178" name="維持補修費平均値テキスト">
          <a:extLst>
            <a:ext uri="{FF2B5EF4-FFF2-40B4-BE49-F238E27FC236}">
              <a16:creationId xmlns:a16="http://schemas.microsoft.com/office/drawing/2014/main" id="{00000000-0008-0000-0600-0000B2000000}"/>
            </a:ext>
          </a:extLst>
        </xdr:cNvPr>
        <xdr:cNvSpPr txBox="1"/>
      </xdr:nvSpPr>
      <xdr:spPr>
        <a:xfrm>
          <a:off x="4686300" y="1316007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106998</xdr:rowOff>
    </xdr:from>
    <xdr:to>
      <xdr:col>24</xdr:col>
      <xdr:colOff>114300</xdr:colOff>
      <xdr:row>78</xdr:row>
      <xdr:rowOff>37148</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4584700" y="13308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79</xdr:row>
      <xdr:rowOff>3378</xdr:rowOff>
    </xdr:from>
    <xdr:to>
      <xdr:col>19</xdr:col>
      <xdr:colOff>177800</xdr:colOff>
      <xdr:row>79</xdr:row>
      <xdr:rowOff>9113</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2908300" y="13547928"/>
          <a:ext cx="889000" cy="57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162034</xdr:rowOff>
    </xdr:from>
    <xdr:to>
      <xdr:col>20</xdr:col>
      <xdr:colOff>38100</xdr:colOff>
      <xdr:row>78</xdr:row>
      <xdr:rowOff>92184</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3746500" y="13363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108711</xdr:rowOff>
    </xdr:from>
    <xdr:ext cx="469744"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3562428" y="131389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155493</xdr:rowOff>
    </xdr:from>
    <xdr:to>
      <xdr:col>15</xdr:col>
      <xdr:colOff>50800</xdr:colOff>
      <xdr:row>79</xdr:row>
      <xdr:rowOff>9113</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a:off x="2019300" y="13528593"/>
          <a:ext cx="889000" cy="250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163595</xdr:rowOff>
    </xdr:from>
    <xdr:to>
      <xdr:col>15</xdr:col>
      <xdr:colOff>101600</xdr:colOff>
      <xdr:row>78</xdr:row>
      <xdr:rowOff>93745</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2857500" y="13365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110272</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2673428" y="13140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155493</xdr:rowOff>
    </xdr:from>
    <xdr:to>
      <xdr:col>10</xdr:col>
      <xdr:colOff>114300</xdr:colOff>
      <xdr:row>78</xdr:row>
      <xdr:rowOff>161189</xdr:rowOff>
    </xdr:to>
    <xdr:cxnSp macro="">
      <xdr:nvCxnSpPr>
        <xdr:cNvPr id="186" name="直線コネクタ 185">
          <a:extLst>
            <a:ext uri="{FF2B5EF4-FFF2-40B4-BE49-F238E27FC236}">
              <a16:creationId xmlns:a16="http://schemas.microsoft.com/office/drawing/2014/main" id="{00000000-0008-0000-0600-0000BA000000}"/>
            </a:ext>
          </a:extLst>
        </xdr:cNvPr>
        <xdr:cNvCxnSpPr/>
      </xdr:nvCxnSpPr>
      <xdr:spPr>
        <a:xfrm flipV="1">
          <a:off x="1130300" y="13528593"/>
          <a:ext cx="889000" cy="56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149307</xdr:rowOff>
    </xdr:from>
    <xdr:to>
      <xdr:col>10</xdr:col>
      <xdr:colOff>165100</xdr:colOff>
      <xdr:row>78</xdr:row>
      <xdr:rowOff>79457</xdr:rowOff>
    </xdr:to>
    <xdr:sp macro="" textlink="">
      <xdr:nvSpPr>
        <xdr:cNvPr id="187" name="フローチャート: 判断 186">
          <a:extLst>
            <a:ext uri="{FF2B5EF4-FFF2-40B4-BE49-F238E27FC236}">
              <a16:creationId xmlns:a16="http://schemas.microsoft.com/office/drawing/2014/main" id="{00000000-0008-0000-0600-0000BB000000}"/>
            </a:ext>
          </a:extLst>
        </xdr:cNvPr>
        <xdr:cNvSpPr/>
      </xdr:nvSpPr>
      <xdr:spPr>
        <a:xfrm>
          <a:off x="1968500" y="13350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95984</xdr:rowOff>
    </xdr:from>
    <xdr:ext cx="469744"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1784428" y="13126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150318</xdr:rowOff>
    </xdr:from>
    <xdr:to>
      <xdr:col>6</xdr:col>
      <xdr:colOff>38100</xdr:colOff>
      <xdr:row>78</xdr:row>
      <xdr:rowOff>80468</xdr:rowOff>
    </xdr:to>
    <xdr:sp macro="" textlink="">
      <xdr:nvSpPr>
        <xdr:cNvPr id="189" name="フローチャート: 判断 188">
          <a:extLst>
            <a:ext uri="{FF2B5EF4-FFF2-40B4-BE49-F238E27FC236}">
              <a16:creationId xmlns:a16="http://schemas.microsoft.com/office/drawing/2014/main" id="{00000000-0008-0000-0600-0000BD000000}"/>
            </a:ext>
          </a:extLst>
        </xdr:cNvPr>
        <xdr:cNvSpPr/>
      </xdr:nvSpPr>
      <xdr:spPr>
        <a:xfrm>
          <a:off x="1079500" y="13351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96995</xdr:rowOff>
    </xdr:from>
    <xdr:ext cx="469744"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895428" y="13127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139897</xdr:rowOff>
    </xdr:from>
    <xdr:to>
      <xdr:col>24</xdr:col>
      <xdr:colOff>114300</xdr:colOff>
      <xdr:row>79</xdr:row>
      <xdr:rowOff>70047</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4584700" y="135129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78</xdr:row>
      <xdr:rowOff>54824</xdr:rowOff>
    </xdr:from>
    <xdr:ext cx="469744" cy="259045"/>
    <xdr:sp macro="" textlink="">
      <xdr:nvSpPr>
        <xdr:cNvPr id="197" name="維持補修費該当値テキスト">
          <a:extLst>
            <a:ext uri="{FF2B5EF4-FFF2-40B4-BE49-F238E27FC236}">
              <a16:creationId xmlns:a16="http://schemas.microsoft.com/office/drawing/2014/main" id="{00000000-0008-0000-0600-0000C5000000}"/>
            </a:ext>
          </a:extLst>
        </xdr:cNvPr>
        <xdr:cNvSpPr txBox="1"/>
      </xdr:nvSpPr>
      <xdr:spPr>
        <a:xfrm>
          <a:off x="4686300" y="134279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124028</xdr:rowOff>
    </xdr:from>
    <xdr:to>
      <xdr:col>20</xdr:col>
      <xdr:colOff>38100</xdr:colOff>
      <xdr:row>79</xdr:row>
      <xdr:rowOff>54178</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3746500" y="13497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79</xdr:row>
      <xdr:rowOff>45305</xdr:rowOff>
    </xdr:from>
    <xdr:ext cx="469744"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3562428" y="135898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129763</xdr:rowOff>
    </xdr:from>
    <xdr:to>
      <xdr:col>15</xdr:col>
      <xdr:colOff>101600</xdr:colOff>
      <xdr:row>79</xdr:row>
      <xdr:rowOff>59913</xdr:rowOff>
    </xdr:to>
    <xdr:sp macro="" textlink="">
      <xdr:nvSpPr>
        <xdr:cNvPr id="200" name="楕円 199">
          <a:extLst>
            <a:ext uri="{FF2B5EF4-FFF2-40B4-BE49-F238E27FC236}">
              <a16:creationId xmlns:a16="http://schemas.microsoft.com/office/drawing/2014/main" id="{00000000-0008-0000-0600-0000C8000000}"/>
            </a:ext>
          </a:extLst>
        </xdr:cNvPr>
        <xdr:cNvSpPr/>
      </xdr:nvSpPr>
      <xdr:spPr>
        <a:xfrm>
          <a:off x="2857500" y="135028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79</xdr:row>
      <xdr:rowOff>51040</xdr:rowOff>
    </xdr:from>
    <xdr:ext cx="469744" cy="259045"/>
    <xdr:sp macro="" textlink="">
      <xdr:nvSpPr>
        <xdr:cNvPr id="201" name="テキスト ボックス 200">
          <a:extLst>
            <a:ext uri="{FF2B5EF4-FFF2-40B4-BE49-F238E27FC236}">
              <a16:creationId xmlns:a16="http://schemas.microsoft.com/office/drawing/2014/main" id="{00000000-0008-0000-0600-0000C9000000}"/>
            </a:ext>
          </a:extLst>
        </xdr:cNvPr>
        <xdr:cNvSpPr txBox="1"/>
      </xdr:nvSpPr>
      <xdr:spPr>
        <a:xfrm>
          <a:off x="2673428" y="135955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104693</xdr:rowOff>
    </xdr:from>
    <xdr:to>
      <xdr:col>10</xdr:col>
      <xdr:colOff>165100</xdr:colOff>
      <xdr:row>79</xdr:row>
      <xdr:rowOff>34843</xdr:rowOff>
    </xdr:to>
    <xdr:sp macro="" textlink="">
      <xdr:nvSpPr>
        <xdr:cNvPr id="202" name="楕円 201">
          <a:extLst>
            <a:ext uri="{FF2B5EF4-FFF2-40B4-BE49-F238E27FC236}">
              <a16:creationId xmlns:a16="http://schemas.microsoft.com/office/drawing/2014/main" id="{00000000-0008-0000-0600-0000CA000000}"/>
            </a:ext>
          </a:extLst>
        </xdr:cNvPr>
        <xdr:cNvSpPr/>
      </xdr:nvSpPr>
      <xdr:spPr>
        <a:xfrm>
          <a:off x="1968500" y="13477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79</xdr:row>
      <xdr:rowOff>25970</xdr:rowOff>
    </xdr:from>
    <xdr:ext cx="469744" cy="259045"/>
    <xdr:sp macro="" textlink="">
      <xdr:nvSpPr>
        <xdr:cNvPr id="203" name="テキスト ボックス 202">
          <a:extLst>
            <a:ext uri="{FF2B5EF4-FFF2-40B4-BE49-F238E27FC236}">
              <a16:creationId xmlns:a16="http://schemas.microsoft.com/office/drawing/2014/main" id="{00000000-0008-0000-0600-0000CB000000}"/>
            </a:ext>
          </a:extLst>
        </xdr:cNvPr>
        <xdr:cNvSpPr txBox="1"/>
      </xdr:nvSpPr>
      <xdr:spPr>
        <a:xfrm>
          <a:off x="1784428" y="135705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110389</xdr:rowOff>
    </xdr:from>
    <xdr:to>
      <xdr:col>6</xdr:col>
      <xdr:colOff>38100</xdr:colOff>
      <xdr:row>79</xdr:row>
      <xdr:rowOff>40539</xdr:rowOff>
    </xdr:to>
    <xdr:sp macro="" textlink="">
      <xdr:nvSpPr>
        <xdr:cNvPr id="204" name="楕円 203">
          <a:extLst>
            <a:ext uri="{FF2B5EF4-FFF2-40B4-BE49-F238E27FC236}">
              <a16:creationId xmlns:a16="http://schemas.microsoft.com/office/drawing/2014/main" id="{00000000-0008-0000-0600-0000CC000000}"/>
            </a:ext>
          </a:extLst>
        </xdr:cNvPr>
        <xdr:cNvSpPr/>
      </xdr:nvSpPr>
      <xdr:spPr>
        <a:xfrm>
          <a:off x="1079500" y="134834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79</xdr:row>
      <xdr:rowOff>31666</xdr:rowOff>
    </xdr:from>
    <xdr:ext cx="469744" cy="259045"/>
    <xdr:sp macro="" textlink="">
      <xdr:nvSpPr>
        <xdr:cNvPr id="205" name="テキスト ボックス 204">
          <a:extLst>
            <a:ext uri="{FF2B5EF4-FFF2-40B4-BE49-F238E27FC236}">
              <a16:creationId xmlns:a16="http://schemas.microsoft.com/office/drawing/2014/main" id="{00000000-0008-0000-0600-0000CD000000}"/>
            </a:ext>
          </a:extLst>
        </xdr:cNvPr>
        <xdr:cNvSpPr txBox="1"/>
      </xdr:nvSpPr>
      <xdr:spPr>
        <a:xfrm>
          <a:off x="895428" y="135762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119,191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3" name="正方形/長方形 212">
          <a:extLst>
            <a:ext uri="{FF2B5EF4-FFF2-40B4-BE49-F238E27FC236}">
              <a16:creationId xmlns:a16="http://schemas.microsoft.com/office/drawing/2014/main" id="{00000000-0008-0000-0600-0000D5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5" name="直線コネクタ 224">
          <a:extLst>
            <a:ext uri="{FF2B5EF4-FFF2-40B4-BE49-F238E27FC236}">
              <a16:creationId xmlns:a16="http://schemas.microsoft.com/office/drawing/2014/main" id="{00000000-0008-0000-0600-0000E1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6" name="テキスト ボックス 225">
          <a:extLst>
            <a:ext uri="{FF2B5EF4-FFF2-40B4-BE49-F238E27FC236}">
              <a16:creationId xmlns:a16="http://schemas.microsoft.com/office/drawing/2014/main" id="{00000000-0008-0000-0600-0000E2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6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扶助費グラフ枠">
          <a:extLst>
            <a:ext uri="{FF2B5EF4-FFF2-40B4-BE49-F238E27FC236}">
              <a16:creationId xmlns:a16="http://schemas.microsoft.com/office/drawing/2014/main" id="{00000000-0008-0000-06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144323</xdr:rowOff>
    </xdr:from>
    <xdr:to>
      <xdr:col>24</xdr:col>
      <xdr:colOff>62865</xdr:colOff>
      <xdr:row>97</xdr:row>
      <xdr:rowOff>132868</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flipV="1">
          <a:off x="4633595" y="15403373"/>
          <a:ext cx="1270" cy="13601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136695</xdr:rowOff>
    </xdr:from>
    <xdr:ext cx="534377" cy="259045"/>
    <xdr:sp macro="" textlink="">
      <xdr:nvSpPr>
        <xdr:cNvPr id="231" name="扶助費最小値テキスト">
          <a:extLst>
            <a:ext uri="{FF2B5EF4-FFF2-40B4-BE49-F238E27FC236}">
              <a16:creationId xmlns:a16="http://schemas.microsoft.com/office/drawing/2014/main" id="{00000000-0008-0000-0600-0000E7000000}"/>
            </a:ext>
          </a:extLst>
        </xdr:cNvPr>
        <xdr:cNvSpPr txBox="1"/>
      </xdr:nvSpPr>
      <xdr:spPr>
        <a:xfrm>
          <a:off x="4686300" y="16767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50,038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132868</xdr:rowOff>
    </xdr:from>
    <xdr:to>
      <xdr:col>24</xdr:col>
      <xdr:colOff>152400</xdr:colOff>
      <xdr:row>97</xdr:row>
      <xdr:rowOff>132868</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4546600" y="167635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91000</xdr:rowOff>
    </xdr:from>
    <xdr:ext cx="599010" cy="259045"/>
    <xdr:sp macro="" textlink="">
      <xdr:nvSpPr>
        <xdr:cNvPr id="233" name="扶助費最大値テキスト">
          <a:extLst>
            <a:ext uri="{FF2B5EF4-FFF2-40B4-BE49-F238E27FC236}">
              <a16:creationId xmlns:a16="http://schemas.microsoft.com/office/drawing/2014/main" id="{00000000-0008-0000-0600-0000E9000000}"/>
            </a:ext>
          </a:extLst>
        </xdr:cNvPr>
        <xdr:cNvSpPr txBox="1"/>
      </xdr:nvSpPr>
      <xdr:spPr>
        <a:xfrm>
          <a:off x="4686300" y="151786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157,136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89</xdr:row>
      <xdr:rowOff>144323</xdr:rowOff>
    </xdr:from>
    <xdr:to>
      <xdr:col>24</xdr:col>
      <xdr:colOff>152400</xdr:colOff>
      <xdr:row>89</xdr:row>
      <xdr:rowOff>144323</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4546600" y="154033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94</xdr:row>
      <xdr:rowOff>6452</xdr:rowOff>
    </xdr:from>
    <xdr:to>
      <xdr:col>24</xdr:col>
      <xdr:colOff>63500</xdr:colOff>
      <xdr:row>94</xdr:row>
      <xdr:rowOff>48158</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3797300" y="16122752"/>
          <a:ext cx="838200" cy="417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85717</xdr:rowOff>
    </xdr:from>
    <xdr:ext cx="534377" cy="259045"/>
    <xdr:sp macro="" textlink="">
      <xdr:nvSpPr>
        <xdr:cNvPr id="236" name="扶助費平均値テキスト">
          <a:extLst>
            <a:ext uri="{FF2B5EF4-FFF2-40B4-BE49-F238E27FC236}">
              <a16:creationId xmlns:a16="http://schemas.microsoft.com/office/drawing/2014/main" id="{00000000-0008-0000-0600-0000EC000000}"/>
            </a:ext>
          </a:extLst>
        </xdr:cNvPr>
        <xdr:cNvSpPr txBox="1"/>
      </xdr:nvSpPr>
      <xdr:spPr>
        <a:xfrm>
          <a:off x="4686300" y="162020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107290</xdr:rowOff>
    </xdr:from>
    <xdr:to>
      <xdr:col>24</xdr:col>
      <xdr:colOff>114300</xdr:colOff>
      <xdr:row>95</xdr:row>
      <xdr:rowOff>37440</xdr:rowOff>
    </xdr:to>
    <xdr:sp macro="" textlink="">
      <xdr:nvSpPr>
        <xdr:cNvPr id="237" name="フローチャート: 判断 236">
          <a:extLst>
            <a:ext uri="{FF2B5EF4-FFF2-40B4-BE49-F238E27FC236}">
              <a16:creationId xmlns:a16="http://schemas.microsoft.com/office/drawing/2014/main" id="{00000000-0008-0000-0600-0000ED000000}"/>
            </a:ext>
          </a:extLst>
        </xdr:cNvPr>
        <xdr:cNvSpPr/>
      </xdr:nvSpPr>
      <xdr:spPr>
        <a:xfrm>
          <a:off x="4584700" y="16223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94</xdr:row>
      <xdr:rowOff>48158</xdr:rowOff>
    </xdr:from>
    <xdr:to>
      <xdr:col>19</xdr:col>
      <xdr:colOff>177800</xdr:colOff>
      <xdr:row>95</xdr:row>
      <xdr:rowOff>89191</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2908300" y="16164458"/>
          <a:ext cx="889000" cy="2124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1575</xdr:rowOff>
    </xdr:from>
    <xdr:to>
      <xdr:col>20</xdr:col>
      <xdr:colOff>38100</xdr:colOff>
      <xdr:row>95</xdr:row>
      <xdr:rowOff>103175</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3746500" y="162893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94302</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3530111" y="163820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89191</xdr:rowOff>
    </xdr:from>
    <xdr:to>
      <xdr:col>15</xdr:col>
      <xdr:colOff>50800</xdr:colOff>
      <xdr:row>96</xdr:row>
      <xdr:rowOff>31459</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2019300" y="16376941"/>
          <a:ext cx="889000" cy="1137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113728</xdr:rowOff>
    </xdr:from>
    <xdr:to>
      <xdr:col>15</xdr:col>
      <xdr:colOff>101600</xdr:colOff>
      <xdr:row>96</xdr:row>
      <xdr:rowOff>43878</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2857500" y="164014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35005</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2641111" y="16494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31459</xdr:rowOff>
    </xdr:from>
    <xdr:to>
      <xdr:col>10</xdr:col>
      <xdr:colOff>114300</xdr:colOff>
      <xdr:row>97</xdr:row>
      <xdr:rowOff>150089</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flipV="1">
          <a:off x="1130300" y="16490659"/>
          <a:ext cx="889000" cy="290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94</xdr:row>
      <xdr:rowOff>149898</xdr:rowOff>
    </xdr:from>
    <xdr:to>
      <xdr:col>10</xdr:col>
      <xdr:colOff>165100</xdr:colOff>
      <xdr:row>95</xdr:row>
      <xdr:rowOff>80048</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1968500" y="16266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96575</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1752111" y="16041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85,197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64821</xdr:rowOff>
    </xdr:from>
    <xdr:to>
      <xdr:col>6</xdr:col>
      <xdr:colOff>38100</xdr:colOff>
      <xdr:row>96</xdr:row>
      <xdr:rowOff>166421</xdr:rowOff>
    </xdr:to>
    <xdr:sp macro="" textlink="">
      <xdr:nvSpPr>
        <xdr:cNvPr id="247" name="フローチャート: 判断 246">
          <a:extLst>
            <a:ext uri="{FF2B5EF4-FFF2-40B4-BE49-F238E27FC236}">
              <a16:creationId xmlns:a16="http://schemas.microsoft.com/office/drawing/2014/main" id="{00000000-0008-0000-0600-0000F7000000}"/>
            </a:ext>
          </a:extLst>
        </xdr:cNvPr>
        <xdr:cNvSpPr/>
      </xdr:nvSpPr>
      <xdr:spPr>
        <a:xfrm>
          <a:off x="1079500" y="16524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11498</xdr:rowOff>
    </xdr:from>
    <xdr:ext cx="534377"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863111" y="162992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93</xdr:row>
      <xdr:rowOff>127102</xdr:rowOff>
    </xdr:from>
    <xdr:to>
      <xdr:col>24</xdr:col>
      <xdr:colOff>114300</xdr:colOff>
      <xdr:row>94</xdr:row>
      <xdr:rowOff>57252</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4584700" y="16071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92</xdr:row>
      <xdr:rowOff>149979</xdr:rowOff>
    </xdr:from>
    <xdr:ext cx="599010" cy="259045"/>
    <xdr:sp macro="" textlink="">
      <xdr:nvSpPr>
        <xdr:cNvPr id="255" name="扶助費該当値テキスト">
          <a:extLst>
            <a:ext uri="{FF2B5EF4-FFF2-40B4-BE49-F238E27FC236}">
              <a16:creationId xmlns:a16="http://schemas.microsoft.com/office/drawing/2014/main" id="{00000000-0008-0000-0600-0000FF000000}"/>
            </a:ext>
          </a:extLst>
        </xdr:cNvPr>
        <xdr:cNvSpPr txBox="1"/>
      </xdr:nvSpPr>
      <xdr:spPr>
        <a:xfrm>
          <a:off x="4686300" y="15923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100,492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93</xdr:row>
      <xdr:rowOff>168808</xdr:rowOff>
    </xdr:from>
    <xdr:to>
      <xdr:col>20</xdr:col>
      <xdr:colOff>38100</xdr:colOff>
      <xdr:row>94</xdr:row>
      <xdr:rowOff>98958</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3746500" y="16113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92</xdr:row>
      <xdr:rowOff>115485</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3530111" y="158888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38391</xdr:rowOff>
    </xdr:from>
    <xdr:to>
      <xdr:col>15</xdr:col>
      <xdr:colOff>101600</xdr:colOff>
      <xdr:row>95</xdr:row>
      <xdr:rowOff>139991</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2857500" y="16326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156518</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2641111" y="16101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152109</xdr:rowOff>
    </xdr:from>
    <xdr:to>
      <xdr:col>10</xdr:col>
      <xdr:colOff>165100</xdr:colOff>
      <xdr:row>96</xdr:row>
      <xdr:rowOff>82259</xdr:rowOff>
    </xdr:to>
    <xdr:sp macro="" textlink="">
      <xdr:nvSpPr>
        <xdr:cNvPr id="260" name="楕円 259">
          <a:extLst>
            <a:ext uri="{FF2B5EF4-FFF2-40B4-BE49-F238E27FC236}">
              <a16:creationId xmlns:a16="http://schemas.microsoft.com/office/drawing/2014/main" id="{00000000-0008-0000-0600-000004010000}"/>
            </a:ext>
          </a:extLst>
        </xdr:cNvPr>
        <xdr:cNvSpPr/>
      </xdr:nvSpPr>
      <xdr:spPr>
        <a:xfrm>
          <a:off x="1968500" y="164398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73386</xdr:rowOff>
    </xdr:from>
    <xdr:ext cx="534377" cy="259045"/>
    <xdr:sp macro="" textlink="">
      <xdr:nvSpPr>
        <xdr:cNvPr id="261" name="テキスト ボックス 260">
          <a:extLst>
            <a:ext uri="{FF2B5EF4-FFF2-40B4-BE49-F238E27FC236}">
              <a16:creationId xmlns:a16="http://schemas.microsoft.com/office/drawing/2014/main" id="{00000000-0008-0000-0600-000005010000}"/>
            </a:ext>
          </a:extLst>
        </xdr:cNvPr>
        <xdr:cNvSpPr txBox="1"/>
      </xdr:nvSpPr>
      <xdr:spPr>
        <a:xfrm>
          <a:off x="1752111" y="16532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99289</xdr:rowOff>
    </xdr:from>
    <xdr:to>
      <xdr:col>6</xdr:col>
      <xdr:colOff>38100</xdr:colOff>
      <xdr:row>98</xdr:row>
      <xdr:rowOff>29439</xdr:rowOff>
    </xdr:to>
    <xdr:sp macro="" textlink="">
      <xdr:nvSpPr>
        <xdr:cNvPr id="262" name="楕円 261">
          <a:extLst>
            <a:ext uri="{FF2B5EF4-FFF2-40B4-BE49-F238E27FC236}">
              <a16:creationId xmlns:a16="http://schemas.microsoft.com/office/drawing/2014/main" id="{00000000-0008-0000-0600-000006010000}"/>
            </a:ext>
          </a:extLst>
        </xdr:cNvPr>
        <xdr:cNvSpPr/>
      </xdr:nvSpPr>
      <xdr:spPr>
        <a:xfrm>
          <a:off x="1079500" y="16729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20566</xdr:rowOff>
    </xdr:from>
    <xdr:ext cx="534377" cy="259045"/>
    <xdr:sp macro="" textlink="">
      <xdr:nvSpPr>
        <xdr:cNvPr id="263" name="テキスト ボックス 262">
          <a:extLst>
            <a:ext uri="{FF2B5EF4-FFF2-40B4-BE49-F238E27FC236}">
              <a16:creationId xmlns:a16="http://schemas.microsoft.com/office/drawing/2014/main" id="{00000000-0008-0000-0600-000007010000}"/>
            </a:ext>
          </a:extLst>
        </xdr:cNvPr>
        <xdr:cNvSpPr txBox="1"/>
      </xdr:nvSpPr>
      <xdr:spPr>
        <a:xfrm>
          <a:off x="863111" y="168226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6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補助費等グラフ枠">
          <a:extLst>
            <a:ext uri="{FF2B5EF4-FFF2-40B4-BE49-F238E27FC236}">
              <a16:creationId xmlns:a16="http://schemas.microsoft.com/office/drawing/2014/main" id="{00000000-0008-0000-06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67382</xdr:rowOff>
    </xdr:from>
    <xdr:to>
      <xdr:col>54</xdr:col>
      <xdr:colOff>189865</xdr:colOff>
      <xdr:row>37</xdr:row>
      <xdr:rowOff>116051</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flipV="1">
          <a:off x="10475595" y="5382332"/>
          <a:ext cx="1270" cy="10773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119878</xdr:rowOff>
    </xdr:from>
    <xdr:ext cx="534377" cy="259045"/>
    <xdr:sp macro="" textlink="">
      <xdr:nvSpPr>
        <xdr:cNvPr id="288" name="補助費等最小値テキスト">
          <a:extLst>
            <a:ext uri="{FF2B5EF4-FFF2-40B4-BE49-F238E27FC236}">
              <a16:creationId xmlns:a16="http://schemas.microsoft.com/office/drawing/2014/main" id="{00000000-0008-0000-0600-000020010000}"/>
            </a:ext>
          </a:extLst>
        </xdr:cNvPr>
        <xdr:cNvSpPr txBox="1"/>
      </xdr:nvSpPr>
      <xdr:spPr>
        <a:xfrm>
          <a:off x="10528300" y="6463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71,207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116051</xdr:rowOff>
    </xdr:from>
    <xdr:to>
      <xdr:col>55</xdr:col>
      <xdr:colOff>88900</xdr:colOff>
      <xdr:row>37</xdr:row>
      <xdr:rowOff>116051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64597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14059</xdr:rowOff>
    </xdr:from>
    <xdr:ext cx="599010" cy="259045"/>
    <xdr:sp macro="" textlink="">
      <xdr:nvSpPr>
        <xdr:cNvPr id="290" name="補助費等最大値テキスト">
          <a:extLst>
            <a:ext uri="{FF2B5EF4-FFF2-40B4-BE49-F238E27FC236}">
              <a16:creationId xmlns:a16="http://schemas.microsoft.com/office/drawing/2014/main" id="{00000000-0008-0000-0600-000022010000}"/>
            </a:ext>
          </a:extLst>
        </xdr:cNvPr>
        <xdr:cNvSpPr txBox="1"/>
      </xdr:nvSpPr>
      <xdr:spPr>
        <a:xfrm>
          <a:off x="10528300" y="51575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353,981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67382</xdr:rowOff>
    </xdr:from>
    <xdr:to>
      <xdr:col>55</xdr:col>
      <xdr:colOff>88900</xdr:colOff>
      <xdr:row>31</xdr:row>
      <xdr:rowOff>67382</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53823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71604</xdr:rowOff>
    </xdr:from>
    <xdr:to>
      <xdr:col>55</xdr:col>
      <xdr:colOff>0</xdr:colOff>
      <xdr:row>37</xdr:row>
      <xdr:rowOff>158582</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flipV="1">
          <a:off x="9639300" y="6415254"/>
          <a:ext cx="838200" cy="869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14851</xdr:rowOff>
    </xdr:from>
    <xdr:ext cx="599010" cy="259045"/>
    <xdr:sp macro="" textlink="">
      <xdr:nvSpPr>
        <xdr:cNvPr id="293" name="補助費等平均値テキスト">
          <a:extLst>
            <a:ext uri="{FF2B5EF4-FFF2-40B4-BE49-F238E27FC236}">
              <a16:creationId xmlns:a16="http://schemas.microsoft.com/office/drawing/2014/main" id="{00000000-0008-0000-0600-000025010000}"/>
            </a:ext>
          </a:extLst>
        </xdr:cNvPr>
        <xdr:cNvSpPr txBox="1"/>
      </xdr:nvSpPr>
      <xdr:spPr>
        <a:xfrm>
          <a:off x="10528300" y="601560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135,440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163424</xdr:rowOff>
    </xdr:from>
    <xdr:to>
      <xdr:col>55</xdr:col>
      <xdr:colOff>50800</xdr:colOff>
      <xdr:row>36</xdr:row>
      <xdr:rowOff>93574</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10426700" y="6164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158582</xdr:rowOff>
    </xdr:from>
    <xdr:to>
      <xdr:col>50</xdr:col>
      <xdr:colOff>114300</xdr:colOff>
      <xdr:row>37</xdr:row>
      <xdr:rowOff>169532</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8750300" y="6502232"/>
          <a:ext cx="889000" cy="109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34246</xdr:rowOff>
    </xdr:from>
    <xdr:to>
      <xdr:col>50</xdr:col>
      <xdr:colOff>165100</xdr:colOff>
      <xdr:row>36</xdr:row>
      <xdr:rowOff>135846</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9588500" y="6206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152373</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9339795" y="5981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169532</xdr:rowOff>
    </xdr:from>
    <xdr:to>
      <xdr:col>45</xdr:col>
      <xdr:colOff>177800</xdr:colOff>
      <xdr:row>38</xdr:row>
      <xdr:rowOff>40229</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flipV="1">
          <a:off x="7861300" y="6513182"/>
          <a:ext cx="889000" cy="421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54176</xdr:rowOff>
    </xdr:from>
    <xdr:to>
      <xdr:col>46</xdr:col>
      <xdr:colOff>38100</xdr:colOff>
      <xdr:row>36</xdr:row>
      <xdr:rowOff>155776</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8699500" y="6226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853</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8450795" y="60016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139186</xdr:rowOff>
    </xdr:from>
    <xdr:to>
      <xdr:col>41</xdr:col>
      <xdr:colOff>50800</xdr:colOff>
      <xdr:row>38</xdr:row>
      <xdr:rowOff>40229</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a:off x="6972300" y="6139936"/>
          <a:ext cx="889000" cy="415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91399</xdr:rowOff>
    </xdr:from>
    <xdr:to>
      <xdr:col>41</xdr:col>
      <xdr:colOff>101600</xdr:colOff>
      <xdr:row>37</xdr:row>
      <xdr:rowOff>21549</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7810500" y="6263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35</xdr:row>
      <xdr:rowOff>38076</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561795" y="60388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23029</xdr:rowOff>
    </xdr:from>
    <xdr:to>
      <xdr:col>36</xdr:col>
      <xdr:colOff>165100</xdr:colOff>
      <xdr:row>34</xdr:row>
      <xdr:rowOff>124629</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6921500" y="5852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141156</xdr:rowOff>
    </xdr:from>
    <xdr:ext cx="59901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6672795" y="56275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20804</xdr:rowOff>
    </xdr:from>
    <xdr:to>
      <xdr:col>55</xdr:col>
      <xdr:colOff>50800</xdr:colOff>
      <xdr:row>37</xdr:row>
      <xdr:rowOff>122404</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10426700" y="6364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107181</xdr:rowOff>
    </xdr:from>
    <xdr:ext cx="534377" cy="259045"/>
    <xdr:sp macro="" textlink="">
      <xdr:nvSpPr>
        <xdr:cNvPr id="312" name="補助費等該当値テキスト">
          <a:extLst>
            <a:ext uri="{FF2B5EF4-FFF2-40B4-BE49-F238E27FC236}">
              <a16:creationId xmlns:a16="http://schemas.microsoft.com/office/drawing/2014/main" id="{00000000-0008-0000-0600-000038010000}"/>
            </a:ext>
          </a:extLst>
        </xdr:cNvPr>
        <xdr:cNvSpPr txBox="1"/>
      </xdr:nvSpPr>
      <xdr:spPr>
        <a:xfrm>
          <a:off x="10528300" y="62793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107782</xdr:rowOff>
    </xdr:from>
    <xdr:to>
      <xdr:col>50</xdr:col>
      <xdr:colOff>165100</xdr:colOff>
      <xdr:row>38</xdr:row>
      <xdr:rowOff>37933</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9588500" y="6451432"/>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38</xdr:row>
      <xdr:rowOff>29060</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9372111" y="65441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60,044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118732</xdr:rowOff>
    </xdr:from>
    <xdr:to>
      <xdr:col>46</xdr:col>
      <xdr:colOff>38100</xdr:colOff>
      <xdr:row>38</xdr:row>
      <xdr:rowOff>48882</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8699500" y="6462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40009</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8483111" y="65551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160879</xdr:rowOff>
    </xdr:from>
    <xdr:to>
      <xdr:col>41</xdr:col>
      <xdr:colOff>101600</xdr:colOff>
      <xdr:row>38</xdr:row>
      <xdr:rowOff>91029</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7810500" y="65045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38</xdr:row>
      <xdr:rowOff>82156</xdr:rowOff>
    </xdr:from>
    <xdr:ext cx="534377"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7594111" y="65972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88386</xdr:rowOff>
    </xdr:from>
    <xdr:to>
      <xdr:col>36</xdr:col>
      <xdr:colOff>165100</xdr:colOff>
      <xdr:row>36</xdr:row>
      <xdr:rowOff>18536</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6921500" y="6089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36</xdr:row>
      <xdr:rowOff>9663</xdr:rowOff>
    </xdr:from>
    <xdr:ext cx="599010"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6672795" y="61818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普通建設事業費グラフ枠">
          <a:extLst>
            <a:ext uri="{FF2B5EF4-FFF2-40B4-BE49-F238E27FC236}">
              <a16:creationId xmlns:a16="http://schemas.microsoft.com/office/drawing/2014/main" id="{00000000-0008-0000-0600-000057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93511</xdr:rowOff>
    </xdr:from>
    <xdr:to>
      <xdr:col>54</xdr:col>
      <xdr:colOff>189865</xdr:colOff>
      <xdr:row>58</xdr:row>
      <xdr:rowOff>163192</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10475595" y="8837461"/>
          <a:ext cx="1270" cy="12698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167019</xdr:rowOff>
    </xdr:from>
    <xdr:ext cx="534377" cy="259045"/>
    <xdr:sp macro="" textlink="">
      <xdr:nvSpPr>
        <xdr:cNvPr id="345" name="普通建設事業費最小値テキスト">
          <a:extLst>
            <a:ext uri="{FF2B5EF4-FFF2-40B4-BE49-F238E27FC236}">
              <a16:creationId xmlns:a16="http://schemas.microsoft.com/office/drawing/2014/main" id="{00000000-0008-0000-0600-000059010000}"/>
            </a:ext>
          </a:extLst>
        </xdr:cNvPr>
        <xdr:cNvSpPr txBox="1"/>
      </xdr:nvSpPr>
      <xdr:spPr>
        <a:xfrm>
          <a:off x="10528300" y="10111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27,668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163192</xdr:rowOff>
    </xdr:from>
    <xdr:to>
      <xdr:col>55</xdr:col>
      <xdr:colOff>88900</xdr:colOff>
      <xdr:row>58</xdr:row>
      <xdr:rowOff>163192</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101072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40188</xdr:rowOff>
    </xdr:from>
    <xdr:ext cx="599010" cy="259045"/>
    <xdr:sp macro="" textlink="">
      <xdr:nvSpPr>
        <xdr:cNvPr id="347" name="普通建設事業費最大値テキスト">
          <a:extLst>
            <a:ext uri="{FF2B5EF4-FFF2-40B4-BE49-F238E27FC236}">
              <a16:creationId xmlns:a16="http://schemas.microsoft.com/office/drawing/2014/main" id="{00000000-0008-0000-0600-00005B010000}"/>
            </a:ext>
          </a:extLst>
        </xdr:cNvPr>
        <xdr:cNvSpPr txBox="1"/>
      </xdr:nvSpPr>
      <xdr:spPr>
        <a:xfrm>
          <a:off x="10528300" y="86126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694,246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93511</xdr:rowOff>
    </xdr:from>
    <xdr:to>
      <xdr:col>55</xdr:col>
      <xdr:colOff>88900</xdr:colOff>
      <xdr:row>51</xdr:row>
      <xdr:rowOff>93511</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10388600" y="8837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129232</xdr:rowOff>
    </xdr:from>
    <xdr:to>
      <xdr:col>55</xdr:col>
      <xdr:colOff>0</xdr:colOff>
      <xdr:row>58</xdr:row>
      <xdr:rowOff>65087</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a:off x="9639300" y="9901882"/>
          <a:ext cx="838200" cy="107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132193</xdr:rowOff>
    </xdr:from>
    <xdr:ext cx="599010" cy="259045"/>
    <xdr:sp macro="" textlink="">
      <xdr:nvSpPr>
        <xdr:cNvPr id="350" name="普通建設事業費平均値テキスト">
          <a:extLst>
            <a:ext uri="{FF2B5EF4-FFF2-40B4-BE49-F238E27FC236}">
              <a16:creationId xmlns:a16="http://schemas.microsoft.com/office/drawing/2014/main" id="{00000000-0008-0000-0600-00005E010000}"/>
            </a:ext>
          </a:extLst>
        </xdr:cNvPr>
        <xdr:cNvSpPr txBox="1"/>
      </xdr:nvSpPr>
      <xdr:spPr>
        <a:xfrm>
          <a:off x="10528300" y="973339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119,283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109316</xdr:rowOff>
    </xdr:from>
    <xdr:to>
      <xdr:col>55</xdr:col>
      <xdr:colOff>50800</xdr:colOff>
      <xdr:row>58</xdr:row>
      <xdr:rowOff>39466</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10426700" y="98819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129232</xdr:rowOff>
    </xdr:from>
    <xdr:to>
      <xdr:col>50</xdr:col>
      <xdr:colOff>114300</xdr:colOff>
      <xdr:row>58</xdr:row>
      <xdr:rowOff>110498</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flipV="1">
          <a:off x="8750300" y="9901882"/>
          <a:ext cx="889000" cy="152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149525</xdr:rowOff>
    </xdr:from>
    <xdr:to>
      <xdr:col>50</xdr:col>
      <xdr:colOff>165100</xdr:colOff>
      <xdr:row>58</xdr:row>
      <xdr:rowOff>79675</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9588500" y="9922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70802</xdr:rowOff>
    </xdr:from>
    <xdr:ext cx="534377"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9372111" y="100149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4414</xdr:rowOff>
    </xdr:from>
    <xdr:to>
      <xdr:col>45</xdr:col>
      <xdr:colOff>177800</xdr:colOff>
      <xdr:row>58</xdr:row>
      <xdr:rowOff>110498</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a:off x="7861300" y="9948514"/>
          <a:ext cx="889000" cy="106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155562</xdr:rowOff>
    </xdr:from>
    <xdr:to>
      <xdr:col>46</xdr:col>
      <xdr:colOff>38100</xdr:colOff>
      <xdr:row>58</xdr:row>
      <xdr:rowOff>85712</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8699500" y="9928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102239</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8483111" y="97034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4414</xdr:rowOff>
    </xdr:from>
    <xdr:to>
      <xdr:col>41</xdr:col>
      <xdr:colOff>50800</xdr:colOff>
      <xdr:row>58</xdr:row>
      <xdr:rowOff>86042</xdr:rowOff>
    </xdr:to>
    <xdr:cxnSp macro="">
      <xdr:nvCxnSpPr>
        <xdr:cNvPr id="358" name="直線コネクタ 357">
          <a:extLst>
            <a:ext uri="{FF2B5EF4-FFF2-40B4-BE49-F238E27FC236}">
              <a16:creationId xmlns:a16="http://schemas.microsoft.com/office/drawing/2014/main" id="{00000000-0008-0000-0600-000066010000}"/>
            </a:ext>
          </a:extLst>
        </xdr:cNvPr>
        <xdr:cNvCxnSpPr/>
      </xdr:nvCxnSpPr>
      <xdr:spPr>
        <a:xfrm flipV="1">
          <a:off x="6972300" y="9948514"/>
          <a:ext cx="889000" cy="81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1381</xdr:rowOff>
    </xdr:from>
    <xdr:to>
      <xdr:col>41</xdr:col>
      <xdr:colOff>101600</xdr:colOff>
      <xdr:row>58</xdr:row>
      <xdr:rowOff>102981</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7810500" y="9945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94108</xdr:rowOff>
    </xdr:from>
    <xdr:ext cx="534377"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7594111" y="100382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155963</xdr:rowOff>
    </xdr:from>
    <xdr:to>
      <xdr:col>36</xdr:col>
      <xdr:colOff>165100</xdr:colOff>
      <xdr:row>58</xdr:row>
      <xdr:rowOff>86113</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6921500" y="99286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102640</xdr:rowOff>
    </xdr:from>
    <xdr:ext cx="534377"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705111" y="9703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14287</xdr:rowOff>
    </xdr:from>
    <xdr:to>
      <xdr:col>55</xdr:col>
      <xdr:colOff>50800</xdr:colOff>
      <xdr:row>58</xdr:row>
      <xdr:rowOff>115887</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10426700" y="9958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100664</xdr:rowOff>
    </xdr:from>
    <xdr:ext cx="534377" cy="259045"/>
    <xdr:sp macro="" textlink="">
      <xdr:nvSpPr>
        <xdr:cNvPr id="369" name="普通建設事業費該当値テキスト">
          <a:extLst>
            <a:ext uri="{FF2B5EF4-FFF2-40B4-BE49-F238E27FC236}">
              <a16:creationId xmlns:a16="http://schemas.microsoft.com/office/drawing/2014/main" id="{00000000-0008-0000-0600-000071010000}"/>
            </a:ext>
          </a:extLst>
        </xdr:cNvPr>
        <xdr:cNvSpPr txBox="1"/>
      </xdr:nvSpPr>
      <xdr:spPr>
        <a:xfrm>
          <a:off x="10528300" y="98733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78432</xdr:rowOff>
    </xdr:from>
    <xdr:to>
      <xdr:col>50</xdr:col>
      <xdr:colOff>165100</xdr:colOff>
      <xdr:row>58</xdr:row>
      <xdr:rowOff>8582</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9588500" y="9851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25109</xdr:rowOff>
    </xdr:from>
    <xdr:ext cx="59901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9339795" y="96263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59698</xdr:rowOff>
    </xdr:from>
    <xdr:to>
      <xdr:col>46</xdr:col>
      <xdr:colOff>38100</xdr:colOff>
      <xdr:row>58</xdr:row>
      <xdr:rowOff>161298</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8699500" y="10003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152425</xdr:rowOff>
    </xdr:from>
    <xdr:ext cx="534377"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8483111" y="10096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125064</xdr:rowOff>
    </xdr:from>
    <xdr:to>
      <xdr:col>41</xdr:col>
      <xdr:colOff>101600</xdr:colOff>
      <xdr:row>58</xdr:row>
      <xdr:rowOff>55214</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7810500" y="9897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71741</xdr:rowOff>
    </xdr:from>
    <xdr:ext cx="59901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7561795" y="96729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35242</xdr:rowOff>
    </xdr:from>
    <xdr:to>
      <xdr:col>36</xdr:col>
      <xdr:colOff>165100</xdr:colOff>
      <xdr:row>58</xdr:row>
      <xdr:rowOff>136842</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6921500" y="9979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127969</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6705111" y="10072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25976</xdr:rowOff>
    </xdr:from>
    <xdr:to>
      <xdr:col>54</xdr:col>
      <xdr:colOff>189865</xdr:colOff>
      <xdr:row>78</xdr:row>
      <xdr:rowOff>139700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2027476"/>
          <a:ext cx="1270" cy="14853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144103</xdr:rowOff>
    </xdr:from>
    <xdr:ext cx="599010"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18027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649,748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25976</xdr:rowOff>
    </xdr:from>
    <xdr:to>
      <xdr:col>55</xdr:col>
      <xdr:colOff>88900</xdr:colOff>
      <xdr:row>70</xdr:row>
      <xdr:rowOff>25976</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20274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74473</xdr:rowOff>
    </xdr:from>
    <xdr:to>
      <xdr:col>55</xdr:col>
      <xdr:colOff>0</xdr:colOff>
      <xdr:row>78</xdr:row>
      <xdr:rowOff>139700</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9639300" y="13447573"/>
          <a:ext cx="838200" cy="65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18638</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2202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167211</xdr:rowOff>
    </xdr:from>
    <xdr:to>
      <xdr:col>55</xdr:col>
      <xdr:colOff>50800</xdr:colOff>
      <xdr:row>78</xdr:row>
      <xdr:rowOff>97361</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368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74473</xdr:rowOff>
    </xdr:from>
    <xdr:to>
      <xdr:col>50</xdr:col>
      <xdr:colOff>114300</xdr:colOff>
      <xdr:row>78</xdr:row>
      <xdr:rowOff>103597</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flipV="1">
          <a:off x="8750300" y="13447573"/>
          <a:ext cx="889000" cy="291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23228</xdr:rowOff>
    </xdr:from>
    <xdr:to>
      <xdr:col>50</xdr:col>
      <xdr:colOff>165100</xdr:colOff>
      <xdr:row>78</xdr:row>
      <xdr:rowOff>124828</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396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141355</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372111" y="13171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103597</xdr:rowOff>
    </xdr:from>
    <xdr:to>
      <xdr:col>45</xdr:col>
      <xdr:colOff>177800</xdr:colOff>
      <xdr:row>78</xdr:row>
      <xdr:rowOff>136308</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flipV="1">
          <a:off x="7861300" y="13476697"/>
          <a:ext cx="889000" cy="327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19817</xdr:rowOff>
    </xdr:from>
    <xdr:to>
      <xdr:col>46</xdr:col>
      <xdr:colOff>38100</xdr:colOff>
      <xdr:row>78</xdr:row>
      <xdr:rowOff>121417</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3929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137944</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3168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134801</xdr:rowOff>
    </xdr:from>
    <xdr:to>
      <xdr:col>41</xdr:col>
      <xdr:colOff>50800</xdr:colOff>
      <xdr:row>78</xdr:row>
      <xdr:rowOff>136308</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a:off x="6972300" y="13507901"/>
          <a:ext cx="889000" cy="15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33662</xdr:rowOff>
    </xdr:from>
    <xdr:to>
      <xdr:col>41</xdr:col>
      <xdr:colOff>101600</xdr:colOff>
      <xdr:row>78</xdr:row>
      <xdr:rowOff>135262</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3406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151789</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3181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19645</xdr:rowOff>
    </xdr:from>
    <xdr:to>
      <xdr:col>36</xdr:col>
      <xdr:colOff>165100</xdr:colOff>
      <xdr:row>78</xdr:row>
      <xdr:rowOff>121245</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3392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137772</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31679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88900</xdr:rowOff>
    </xdr:from>
    <xdr:to>
      <xdr:col>55</xdr:col>
      <xdr:colOff>50800</xdr:colOff>
      <xdr:row>79</xdr:row>
      <xdr:rowOff>19050</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346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3827</xdr:rowOff>
    </xdr:from>
    <xdr:ext cx="249299"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3376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23673</xdr:rowOff>
    </xdr:from>
    <xdr:to>
      <xdr:col>50</xdr:col>
      <xdr:colOff>165100</xdr:colOff>
      <xdr:row>78</xdr:row>
      <xdr:rowOff>125273</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3396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116400</xdr:rowOff>
    </xdr:from>
    <xdr:ext cx="534377"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372111" y="134895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52797</xdr:rowOff>
    </xdr:from>
    <xdr:to>
      <xdr:col>46</xdr:col>
      <xdr:colOff>38100</xdr:colOff>
      <xdr:row>78</xdr:row>
      <xdr:rowOff>154397</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3425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145524</xdr:rowOff>
    </xdr:from>
    <xdr:ext cx="534377"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483111" y="135186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85508</xdr:rowOff>
    </xdr:from>
    <xdr:to>
      <xdr:col>41</xdr:col>
      <xdr:colOff>101600</xdr:colOff>
      <xdr:row>79</xdr:row>
      <xdr:rowOff>15658</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3458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6785</xdr:rowOff>
    </xdr:from>
    <xdr:ext cx="469744"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626428" y="135513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84001</xdr:rowOff>
    </xdr:from>
    <xdr:to>
      <xdr:col>36</xdr:col>
      <xdr:colOff>165100</xdr:colOff>
      <xdr:row>79</xdr:row>
      <xdr:rowOff>14151</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34571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5278</xdr:rowOff>
    </xdr:from>
    <xdr:ext cx="469744"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737428" y="135498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普通建設事業費 （ うち更新整備　）グラフ枠">
          <a:extLst>
            <a:ext uri="{FF2B5EF4-FFF2-40B4-BE49-F238E27FC236}">
              <a16:creationId xmlns:a16="http://schemas.microsoft.com/office/drawing/2014/main" id="{00000000-0008-0000-0600-0000C5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92</xdr:row>
      <xdr:rowOff>66063</xdr:rowOff>
    </xdr:from>
    <xdr:to>
      <xdr:col>54</xdr:col>
      <xdr:colOff>189865</xdr:colOff>
      <xdr:row>98</xdr:row>
      <xdr:rowOff>139700</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flipV="1">
          <a:off x="10475595" y="15839463"/>
          <a:ext cx="1270" cy="11023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143527</xdr:rowOff>
    </xdr:from>
    <xdr:ext cx="249299" cy="259045"/>
    <xdr:sp macro="" textlink="">
      <xdr:nvSpPr>
        <xdr:cNvPr id="455" name="普通建設事業費 （ うち更新整備　）最小値テキスト">
          <a:extLst>
            <a:ext uri="{FF2B5EF4-FFF2-40B4-BE49-F238E27FC236}">
              <a16:creationId xmlns:a16="http://schemas.microsoft.com/office/drawing/2014/main" id="{00000000-0008-0000-0600-0000C7010000}"/>
            </a:ext>
          </a:extLst>
        </xdr:cNvPr>
        <xdr:cNvSpPr txBox="1"/>
      </xdr:nvSpPr>
      <xdr:spPr>
        <a:xfrm>
          <a:off x="10528300" y="16945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139700</xdr:rowOff>
    </xdr:from>
    <xdr:to>
      <xdr:col>55</xdr:col>
      <xdr:colOff>88900</xdr:colOff>
      <xdr:row>98</xdr:row>
      <xdr:rowOff>139700</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10388600" y="16941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91</xdr:row>
      <xdr:rowOff>12740</xdr:rowOff>
    </xdr:from>
    <xdr:ext cx="599010" cy="259045"/>
    <xdr:sp macro="" textlink="">
      <xdr:nvSpPr>
        <xdr:cNvPr id="457" name="普通建設事業費 （ うち更新整備　）最大値テキスト">
          <a:extLst>
            <a:ext uri="{FF2B5EF4-FFF2-40B4-BE49-F238E27FC236}">
              <a16:creationId xmlns:a16="http://schemas.microsoft.com/office/drawing/2014/main" id="{00000000-0008-0000-0600-0000C9010000}"/>
            </a:ext>
          </a:extLst>
        </xdr:cNvPr>
        <xdr:cNvSpPr txBox="1"/>
      </xdr:nvSpPr>
      <xdr:spPr>
        <a:xfrm>
          <a:off x="10528300" y="156146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241,106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92</xdr:row>
      <xdr:rowOff>66063</xdr:rowOff>
    </xdr:from>
    <xdr:to>
      <xdr:col>55</xdr:col>
      <xdr:colOff>88900</xdr:colOff>
      <xdr:row>92</xdr:row>
      <xdr:rowOff>66063</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58394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140807</xdr:rowOff>
    </xdr:from>
    <xdr:to>
      <xdr:col>55</xdr:col>
      <xdr:colOff>0</xdr:colOff>
      <xdr:row>97</xdr:row>
      <xdr:rowOff>112880</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flipV="1">
          <a:off x="9639300" y="16600007"/>
          <a:ext cx="838200" cy="1435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119818</xdr:rowOff>
    </xdr:from>
    <xdr:ext cx="534377" cy="259045"/>
    <xdr:sp macro="" textlink="">
      <xdr:nvSpPr>
        <xdr:cNvPr id="460" name="普通建設事業費 （ うち更新整備　）平均値テキスト">
          <a:extLst>
            <a:ext uri="{FF2B5EF4-FFF2-40B4-BE49-F238E27FC236}">
              <a16:creationId xmlns:a16="http://schemas.microsoft.com/office/drawing/2014/main" id="{00000000-0008-0000-0600-0000CC010000}"/>
            </a:ext>
          </a:extLst>
        </xdr:cNvPr>
        <xdr:cNvSpPr txBox="1"/>
      </xdr:nvSpPr>
      <xdr:spPr>
        <a:xfrm>
          <a:off x="10528300" y="165790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141391</xdr:rowOff>
    </xdr:from>
    <xdr:to>
      <xdr:col>55</xdr:col>
      <xdr:colOff>50800</xdr:colOff>
      <xdr:row>97</xdr:row>
      <xdr:rowOff>71541</xdr:rowOff>
    </xdr:to>
    <xdr:sp macro="" textlink="">
      <xdr:nvSpPr>
        <xdr:cNvPr id="461" name="フローチャート: 判断 460">
          <a:extLst>
            <a:ext uri="{FF2B5EF4-FFF2-40B4-BE49-F238E27FC236}">
              <a16:creationId xmlns:a16="http://schemas.microsoft.com/office/drawing/2014/main" id="{00000000-0008-0000-0600-0000CD010000}"/>
            </a:ext>
          </a:extLst>
        </xdr:cNvPr>
        <xdr:cNvSpPr/>
      </xdr:nvSpPr>
      <xdr:spPr>
        <a:xfrm>
          <a:off x="10426700" y="166005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112880</xdr:rowOff>
    </xdr:from>
    <xdr:to>
      <xdr:col>50</xdr:col>
      <xdr:colOff>114300</xdr:colOff>
      <xdr:row>98</xdr:row>
      <xdr:rowOff>21042</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flipV="1">
          <a:off x="8750300" y="16743530"/>
          <a:ext cx="889000" cy="796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160631</xdr:rowOff>
    </xdr:from>
    <xdr:to>
      <xdr:col>50</xdr:col>
      <xdr:colOff>165100</xdr:colOff>
      <xdr:row>97</xdr:row>
      <xdr:rowOff>90781</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9588500" y="16619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107308</xdr:rowOff>
    </xdr:from>
    <xdr:ext cx="534377"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9372111" y="16395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123487</xdr:rowOff>
    </xdr:from>
    <xdr:to>
      <xdr:col>45</xdr:col>
      <xdr:colOff>177800</xdr:colOff>
      <xdr:row>98</xdr:row>
      <xdr:rowOff>21042</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a:off x="7861300" y="16582687"/>
          <a:ext cx="889000" cy="240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14345</xdr:rowOff>
    </xdr:from>
    <xdr:to>
      <xdr:col>46</xdr:col>
      <xdr:colOff>38100</xdr:colOff>
      <xdr:row>97</xdr:row>
      <xdr:rowOff>115945</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8699500" y="16644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132472</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8483111" y="164202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123487</xdr:rowOff>
    </xdr:from>
    <xdr:to>
      <xdr:col>41</xdr:col>
      <xdr:colOff>50800</xdr:colOff>
      <xdr:row>97</xdr:row>
      <xdr:rowOff>60234</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flipV="1">
          <a:off x="6972300" y="16582687"/>
          <a:ext cx="889000" cy="1081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39463</xdr:rowOff>
    </xdr:from>
    <xdr:to>
      <xdr:col>41</xdr:col>
      <xdr:colOff>101600</xdr:colOff>
      <xdr:row>97</xdr:row>
      <xdr:rowOff>141063</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7810500" y="1667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132190</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7594111" y="16762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15839</xdr:rowOff>
    </xdr:from>
    <xdr:to>
      <xdr:col>36</xdr:col>
      <xdr:colOff>165100</xdr:colOff>
      <xdr:row>97</xdr:row>
      <xdr:rowOff>117439</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6921500" y="16646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108566</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6705111" y="16739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53,480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90007</xdr:rowOff>
    </xdr:from>
    <xdr:to>
      <xdr:col>55</xdr:col>
      <xdr:colOff>50800</xdr:colOff>
      <xdr:row>97</xdr:row>
      <xdr:rowOff>20157</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10426700" y="16549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112884</xdr:rowOff>
    </xdr:from>
    <xdr:ext cx="534377" cy="259045"/>
    <xdr:sp macro="" textlink="">
      <xdr:nvSpPr>
        <xdr:cNvPr id="479" name="普通建設事業費 （ うち更新整備　）該当値テキスト">
          <a:extLst>
            <a:ext uri="{FF2B5EF4-FFF2-40B4-BE49-F238E27FC236}">
              <a16:creationId xmlns:a16="http://schemas.microsoft.com/office/drawing/2014/main" id="{00000000-0008-0000-0600-0000DF010000}"/>
            </a:ext>
          </a:extLst>
        </xdr:cNvPr>
        <xdr:cNvSpPr txBox="1"/>
      </xdr:nvSpPr>
      <xdr:spPr>
        <a:xfrm>
          <a:off x="10528300" y="16400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62080</xdr:rowOff>
    </xdr:from>
    <xdr:to>
      <xdr:col>50</xdr:col>
      <xdr:colOff>165100</xdr:colOff>
      <xdr:row>97</xdr:row>
      <xdr:rowOff>163680</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9588500" y="166927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154807</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9372111" y="16785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43,366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141692</xdr:rowOff>
    </xdr:from>
    <xdr:to>
      <xdr:col>46</xdr:col>
      <xdr:colOff>38100</xdr:colOff>
      <xdr:row>98</xdr:row>
      <xdr:rowOff>71842</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8699500" y="16772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62969</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8483111" y="16865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25,953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72687</xdr:rowOff>
    </xdr:from>
    <xdr:to>
      <xdr:col>41</xdr:col>
      <xdr:colOff>101600</xdr:colOff>
      <xdr:row>97</xdr:row>
      <xdr:rowOff>2837</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7810500" y="16531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19364</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594111" y="163071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78,546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9434</xdr:rowOff>
    </xdr:from>
    <xdr:to>
      <xdr:col>36</xdr:col>
      <xdr:colOff>165100</xdr:colOff>
      <xdr:row>97</xdr:row>
      <xdr:rowOff>111034</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6921500" y="166400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127561</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6705111" y="164153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54,881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25400</xdr:rowOff>
    </xdr:from>
    <xdr:to>
      <xdr:col>89</xdr:col>
      <xdr:colOff>177800</xdr:colOff>
      <xdr:row>38</xdr:row>
      <xdr:rowOff>25400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54627</xdr:rowOff>
    </xdr:from>
    <xdr:ext cx="248786"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2197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82550</xdr:rowOff>
    </xdr:from>
    <xdr:to>
      <xdr:col>89</xdr:col>
      <xdr:colOff>177800</xdr:colOff>
      <xdr:row>31</xdr:row>
      <xdr:rowOff>82550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30</xdr:row>
      <xdr:rowOff>111777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5255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6" name="災害復旧事業費グラフ枠">
          <a:extLst>
            <a:ext uri="{FF2B5EF4-FFF2-40B4-BE49-F238E27FC236}">
              <a16:creationId xmlns:a16="http://schemas.microsoft.com/office/drawing/2014/main" id="{00000000-0008-0000-0600-0000FA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31229</xdr:rowOff>
    </xdr:from>
    <xdr:to>
      <xdr:col>85</xdr:col>
      <xdr:colOff>126364</xdr:colOff>
      <xdr:row>38</xdr:row>
      <xdr:rowOff>25400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flipV="1">
          <a:off x="16317595" y="5346179"/>
          <a:ext cx="1269" cy="1194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49086</xdr:rowOff>
    </xdr:from>
    <xdr:ext cx="249299" cy="259045"/>
    <xdr:sp macro="" textlink="">
      <xdr:nvSpPr>
        <xdr:cNvPr id="508" name="災害復旧事業費最小値テキスト">
          <a:extLst>
            <a:ext uri="{FF2B5EF4-FFF2-40B4-BE49-F238E27FC236}">
              <a16:creationId xmlns:a16="http://schemas.microsoft.com/office/drawing/2014/main" id="{00000000-0008-0000-0600-0000FC010000}"/>
            </a:ext>
          </a:extLst>
        </xdr:cNvPr>
        <xdr:cNvSpPr txBox="1"/>
      </xdr:nvSpPr>
      <xdr:spPr>
        <a:xfrm>
          <a:off x="16370300" y="656418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25400</xdr:rowOff>
    </xdr:from>
    <xdr:to>
      <xdr:col>86</xdr:col>
      <xdr:colOff>25400</xdr:colOff>
      <xdr:row>38</xdr:row>
      <xdr:rowOff>25400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6230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149356</xdr:rowOff>
    </xdr:from>
    <xdr:ext cx="599010" cy="259045"/>
    <xdr:sp macro="" textlink="">
      <xdr:nvSpPr>
        <xdr:cNvPr id="510" name="災害復旧事業費最大値テキスト">
          <a:extLst>
            <a:ext uri="{FF2B5EF4-FFF2-40B4-BE49-F238E27FC236}">
              <a16:creationId xmlns:a16="http://schemas.microsoft.com/office/drawing/2014/main" id="{00000000-0008-0000-0600-0000FE010000}"/>
            </a:ext>
          </a:extLst>
        </xdr:cNvPr>
        <xdr:cNvSpPr txBox="1"/>
      </xdr:nvSpPr>
      <xdr:spPr>
        <a:xfrm>
          <a:off x="16370300" y="51214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208,980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31229</xdr:rowOff>
    </xdr:from>
    <xdr:to>
      <xdr:col>86</xdr:col>
      <xdr:colOff>25400</xdr:colOff>
      <xdr:row>31</xdr:row>
      <xdr:rowOff>31229</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6230600" y="53461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25400</xdr:rowOff>
    </xdr:from>
    <xdr:to>
      <xdr:col>85</xdr:col>
      <xdr:colOff>127000</xdr:colOff>
      <xdr:row>38</xdr:row>
      <xdr:rowOff>25400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5481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137986</xdr:rowOff>
    </xdr:from>
    <xdr:ext cx="469744" cy="259045"/>
    <xdr:sp macro="" textlink="">
      <xdr:nvSpPr>
        <xdr:cNvPr id="513" name="災害復旧事業費平均値テキスト">
          <a:extLst>
            <a:ext uri="{FF2B5EF4-FFF2-40B4-BE49-F238E27FC236}">
              <a16:creationId xmlns:a16="http://schemas.microsoft.com/office/drawing/2014/main" id="{00000000-0008-0000-0600-000001020000}"/>
            </a:ext>
          </a:extLst>
        </xdr:cNvPr>
        <xdr:cNvSpPr txBox="1"/>
      </xdr:nvSpPr>
      <xdr:spPr>
        <a:xfrm>
          <a:off x="16370300" y="631018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115109</xdr:rowOff>
    </xdr:from>
    <xdr:to>
      <xdr:col>85</xdr:col>
      <xdr:colOff>177800</xdr:colOff>
      <xdr:row>38</xdr:row>
      <xdr:rowOff>45259</xdr:rowOff>
    </xdr:to>
    <xdr:sp macro="" textlink="">
      <xdr:nvSpPr>
        <xdr:cNvPr id="514" name="フローチャート: 判断 513">
          <a:extLst>
            <a:ext uri="{FF2B5EF4-FFF2-40B4-BE49-F238E27FC236}">
              <a16:creationId xmlns:a16="http://schemas.microsoft.com/office/drawing/2014/main" id="{00000000-0008-0000-0600-000002020000}"/>
            </a:ext>
          </a:extLst>
        </xdr:cNvPr>
        <xdr:cNvSpPr/>
      </xdr:nvSpPr>
      <xdr:spPr>
        <a:xfrm>
          <a:off x="16268700" y="64587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25222</xdr:rowOff>
    </xdr:from>
    <xdr:to>
      <xdr:col>81</xdr:col>
      <xdr:colOff>50800</xdr:colOff>
      <xdr:row>38</xdr:row>
      <xdr:rowOff>25400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4592300" y="6540322"/>
          <a:ext cx="889000" cy="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106256</xdr:rowOff>
    </xdr:from>
    <xdr:to>
      <xdr:col>81</xdr:col>
      <xdr:colOff>101600</xdr:colOff>
      <xdr:row>38</xdr:row>
      <xdr:rowOff>36406</xdr:rowOff>
    </xdr:to>
    <xdr:sp macro="" textlink="">
      <xdr:nvSpPr>
        <xdr:cNvPr id="516" name="フローチャート: 判断 515">
          <a:extLst>
            <a:ext uri="{FF2B5EF4-FFF2-40B4-BE49-F238E27FC236}">
              <a16:creationId xmlns:a16="http://schemas.microsoft.com/office/drawing/2014/main" id="{00000000-0008-0000-0600-000004020000}"/>
            </a:ext>
          </a:extLst>
        </xdr:cNvPr>
        <xdr:cNvSpPr/>
      </xdr:nvSpPr>
      <xdr:spPr>
        <a:xfrm>
          <a:off x="15430500" y="6449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52933</xdr:rowOff>
    </xdr:from>
    <xdr:ext cx="469744" cy="259045"/>
    <xdr:sp macro="" textlink="">
      <xdr:nvSpPr>
        <xdr:cNvPr id="517" name="テキスト ボックス 516">
          <a:extLst>
            <a:ext uri="{FF2B5EF4-FFF2-40B4-BE49-F238E27FC236}">
              <a16:creationId xmlns:a16="http://schemas.microsoft.com/office/drawing/2014/main" id="{00000000-0008-0000-0600-000005020000}"/>
            </a:ext>
          </a:extLst>
        </xdr:cNvPr>
        <xdr:cNvSpPr txBox="1"/>
      </xdr:nvSpPr>
      <xdr:spPr>
        <a:xfrm>
          <a:off x="15246428" y="6225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25222</xdr:rowOff>
    </xdr:from>
    <xdr:to>
      <xdr:col>76</xdr:col>
      <xdr:colOff>114300</xdr:colOff>
      <xdr:row>38</xdr:row>
      <xdr:rowOff>25400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flipV="1">
          <a:off x="13703300" y="6540322"/>
          <a:ext cx="889000" cy="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89426</xdr:rowOff>
    </xdr:from>
    <xdr:to>
      <xdr:col>76</xdr:col>
      <xdr:colOff>165100</xdr:colOff>
      <xdr:row>38</xdr:row>
      <xdr:rowOff>19576</xdr:rowOff>
    </xdr:to>
    <xdr:sp macro="" textlink="">
      <xdr:nvSpPr>
        <xdr:cNvPr id="519" name="フローチャート: 判断 518">
          <a:extLst>
            <a:ext uri="{FF2B5EF4-FFF2-40B4-BE49-F238E27FC236}">
              <a16:creationId xmlns:a16="http://schemas.microsoft.com/office/drawing/2014/main" id="{00000000-0008-0000-0600-000007020000}"/>
            </a:ext>
          </a:extLst>
        </xdr:cNvPr>
        <xdr:cNvSpPr/>
      </xdr:nvSpPr>
      <xdr:spPr>
        <a:xfrm>
          <a:off x="14541500" y="6433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36103</xdr:rowOff>
    </xdr:from>
    <xdr:ext cx="469744" cy="259045"/>
    <xdr:sp macro="" textlink="">
      <xdr:nvSpPr>
        <xdr:cNvPr id="520" name="テキスト ボックス 519">
          <a:extLst>
            <a:ext uri="{FF2B5EF4-FFF2-40B4-BE49-F238E27FC236}">
              <a16:creationId xmlns:a16="http://schemas.microsoft.com/office/drawing/2014/main" id="{00000000-0008-0000-0600-000008020000}"/>
            </a:ext>
          </a:extLst>
        </xdr:cNvPr>
        <xdr:cNvSpPr txBox="1"/>
      </xdr:nvSpPr>
      <xdr:spPr>
        <a:xfrm>
          <a:off x="14357428" y="6208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71983</xdr:rowOff>
    </xdr:from>
    <xdr:to>
      <xdr:col>71</xdr:col>
      <xdr:colOff>177800</xdr:colOff>
      <xdr:row>38</xdr:row>
      <xdr:rowOff>25400</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2814300" y="6415633"/>
          <a:ext cx="889000" cy="124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92403</xdr:rowOff>
    </xdr:from>
    <xdr:to>
      <xdr:col>72</xdr:col>
      <xdr:colOff>38100</xdr:colOff>
      <xdr:row>38</xdr:row>
      <xdr:rowOff>22554</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3652500" y="6436053"/>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39080</xdr:rowOff>
    </xdr:from>
    <xdr:ext cx="469744"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3468428" y="6211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56587</xdr:rowOff>
    </xdr:from>
    <xdr:to>
      <xdr:col>67</xdr:col>
      <xdr:colOff>101600</xdr:colOff>
      <xdr:row>37</xdr:row>
      <xdr:rowOff>158187</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2763500" y="6400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149314</xdr:rowOff>
    </xdr:from>
    <xdr:ext cx="534377"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2547111" y="64929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146050</xdr:rowOff>
    </xdr:from>
    <xdr:to>
      <xdr:col>85</xdr:col>
      <xdr:colOff>177800</xdr:colOff>
      <xdr:row>38</xdr:row>
      <xdr:rowOff>76200</xdr:rowOff>
    </xdr:to>
    <xdr:sp macro="" textlink="">
      <xdr:nvSpPr>
        <xdr:cNvPr id="531" name="楕円 530">
          <a:extLst>
            <a:ext uri="{FF2B5EF4-FFF2-40B4-BE49-F238E27FC236}">
              <a16:creationId xmlns:a16="http://schemas.microsoft.com/office/drawing/2014/main" id="{00000000-0008-0000-0600-000013020000}"/>
            </a:ext>
          </a:extLst>
        </xdr:cNvPr>
        <xdr:cNvSpPr/>
      </xdr:nvSpPr>
      <xdr:spPr>
        <a:xfrm>
          <a:off x="16268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93536</xdr:rowOff>
    </xdr:from>
    <xdr:ext cx="249299" cy="259045"/>
    <xdr:sp macro="" textlink="">
      <xdr:nvSpPr>
        <xdr:cNvPr id="532" name="災害復旧事業費該当値テキスト">
          <a:extLst>
            <a:ext uri="{FF2B5EF4-FFF2-40B4-BE49-F238E27FC236}">
              <a16:creationId xmlns:a16="http://schemas.microsoft.com/office/drawing/2014/main" id="{00000000-0008-0000-0600-000014020000}"/>
            </a:ext>
          </a:extLst>
        </xdr:cNvPr>
        <xdr:cNvSpPr txBox="1"/>
      </xdr:nvSpPr>
      <xdr:spPr>
        <a:xfrm>
          <a:off x="16370300" y="643718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146050</xdr:rowOff>
    </xdr:from>
    <xdr:to>
      <xdr:col>81</xdr:col>
      <xdr:colOff>101600</xdr:colOff>
      <xdr:row>38</xdr:row>
      <xdr:rowOff>76200</xdr:rowOff>
    </xdr:to>
    <xdr:sp macro="" textlink="">
      <xdr:nvSpPr>
        <xdr:cNvPr id="533" name="楕円 532">
          <a:extLst>
            <a:ext uri="{FF2B5EF4-FFF2-40B4-BE49-F238E27FC236}">
              <a16:creationId xmlns:a16="http://schemas.microsoft.com/office/drawing/2014/main" id="{00000000-0008-0000-0600-000015020000}"/>
            </a:ext>
          </a:extLst>
        </xdr:cNvPr>
        <xdr:cNvSpPr/>
      </xdr:nvSpPr>
      <xdr:spPr>
        <a:xfrm>
          <a:off x="15430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38</xdr:row>
      <xdr:rowOff>67327</xdr:rowOff>
    </xdr:from>
    <xdr:ext cx="249299"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5356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145873</xdr:rowOff>
    </xdr:from>
    <xdr:to>
      <xdr:col>76</xdr:col>
      <xdr:colOff>165100</xdr:colOff>
      <xdr:row>38</xdr:row>
      <xdr:rowOff>76023</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4541500" y="6489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38</xdr:row>
      <xdr:rowOff>67149</xdr:rowOff>
    </xdr:from>
    <xdr:ext cx="313932"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4435333" y="658224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146050</xdr:rowOff>
    </xdr:from>
    <xdr:to>
      <xdr:col>72</xdr:col>
      <xdr:colOff>38100</xdr:colOff>
      <xdr:row>38</xdr:row>
      <xdr:rowOff>76200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365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38</xdr:row>
      <xdr:rowOff>67327</xdr:rowOff>
    </xdr:from>
    <xdr:ext cx="249299"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357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21183</xdr:rowOff>
    </xdr:from>
    <xdr:to>
      <xdr:col>67</xdr:col>
      <xdr:colOff>101600</xdr:colOff>
      <xdr:row>37</xdr:row>
      <xdr:rowOff>122783</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2763500" y="63648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139310</xdr:rowOff>
    </xdr:from>
    <xdr:ext cx="534377"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2547111" y="6140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1" name="正方形/長方形 540">
          <a:extLst>
            <a:ext uri="{FF2B5EF4-FFF2-40B4-BE49-F238E27FC236}">
              <a16:creationId xmlns:a16="http://schemas.microsoft.com/office/drawing/2014/main" id="{00000000-0008-0000-0600-00001D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2" name="正方形/長方形 541">
          <a:extLst>
            <a:ext uri="{FF2B5EF4-FFF2-40B4-BE49-F238E27FC236}">
              <a16:creationId xmlns:a16="http://schemas.microsoft.com/office/drawing/2014/main" id="{00000000-0008-0000-0600-00001E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9" name="テキスト ボックス 548">
          <a:extLst>
            <a:ext uri="{FF2B5EF4-FFF2-40B4-BE49-F238E27FC236}">
              <a16:creationId xmlns:a16="http://schemas.microsoft.com/office/drawing/2014/main" id="{00000000-0008-0000-0600-000025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0" name="直線コネクタ 549">
          <a:extLst>
            <a:ext uri="{FF2B5EF4-FFF2-40B4-BE49-F238E27FC236}">
              <a16:creationId xmlns:a16="http://schemas.microsoft.com/office/drawing/2014/main" id="{00000000-0008-0000-0600-000026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1" name="直線コネクタ 550">
          <a:extLst>
            <a:ext uri="{FF2B5EF4-FFF2-40B4-BE49-F238E27FC236}">
              <a16:creationId xmlns:a16="http://schemas.microsoft.com/office/drawing/2014/main" id="{00000000-0008-0000-0600-000027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2" name="テキスト ボックス 551">
          <a:extLst>
            <a:ext uri="{FF2B5EF4-FFF2-40B4-BE49-F238E27FC236}">
              <a16:creationId xmlns:a16="http://schemas.microsoft.com/office/drawing/2014/main" id="{00000000-0008-0000-0600-000028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56</xdr:row>
      <xdr:rowOff>144434</xdr:rowOff>
    </xdr:from>
    <xdr:ext cx="248786" cy="259045"/>
    <xdr:sp macro=""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197214" y="9745634"/>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54</xdr:row>
      <xdr:rowOff>160762</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9419062"/>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5642</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9092492"/>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131594</xdr:colOff>
      <xdr:row>51</xdr:row>
      <xdr:rowOff>21970</xdr:rowOff>
    </xdr:from>
    <xdr:ext cx="312906"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2133094" y="8765920"/>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131594</xdr:colOff>
      <xdr:row>49</xdr:row>
      <xdr:rowOff>38299</xdr:rowOff>
    </xdr:from>
    <xdr:ext cx="312906"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2133094" y="8439349"/>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131594</xdr:colOff>
      <xdr:row>47</xdr:row>
      <xdr:rowOff>54627</xdr:rowOff>
    </xdr:from>
    <xdr:ext cx="312906"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2133094" y="81127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5" name="失業対策事業費グラフ枠">
          <a:extLst>
            <a:ext uri="{FF2B5EF4-FFF2-40B4-BE49-F238E27FC236}">
              <a16:creationId xmlns:a16="http://schemas.microsoft.com/office/drawing/2014/main" id="{00000000-0008-0000-0600-000035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59</xdr:row>
      <xdr:rowOff>98878</xdr:rowOff>
    </xdr:from>
    <xdr:to>
      <xdr:col>85</xdr:col>
      <xdr:colOff>126364</xdr:colOff>
      <xdr:row>59</xdr:row>
      <xdr:rowOff>98878</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6317595" y="10214428"/>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140805</xdr:rowOff>
    </xdr:from>
    <xdr:ext cx="249299" cy="259045"/>
    <xdr:sp macro="" textlink="">
      <xdr:nvSpPr>
        <xdr:cNvPr id="567" name="失業対策事業費最小値テキスト">
          <a:extLst>
            <a:ext uri="{FF2B5EF4-FFF2-40B4-BE49-F238E27FC236}">
              <a16:creationId xmlns:a16="http://schemas.microsoft.com/office/drawing/2014/main" id="{00000000-0008-0000-0600-000037020000}"/>
            </a:ext>
          </a:extLst>
        </xdr:cNvPr>
        <xdr:cNvSpPr txBox="1"/>
      </xdr:nvSpPr>
      <xdr:spPr>
        <a:xfrm>
          <a:off x="1637030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140805</xdr:rowOff>
    </xdr:from>
    <xdr:ext cx="249299" cy="259045"/>
    <xdr:sp macro="" textlink="">
      <xdr:nvSpPr>
        <xdr:cNvPr id="569" name="失業対策事業費最大値テキスト">
          <a:extLst>
            <a:ext uri="{FF2B5EF4-FFF2-40B4-BE49-F238E27FC236}">
              <a16:creationId xmlns:a16="http://schemas.microsoft.com/office/drawing/2014/main" id="{00000000-0008-0000-0600-000039020000}"/>
            </a:ext>
          </a:extLst>
        </xdr:cNvPr>
        <xdr:cNvSpPr txBox="1"/>
      </xdr:nvSpPr>
      <xdr:spPr>
        <a:xfrm>
          <a:off x="16370300" y="99134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98878</xdr:rowOff>
    </xdr:from>
    <xdr:to>
      <xdr:col>85</xdr:col>
      <xdr:colOff>127000</xdr:colOff>
      <xdr:row>59</xdr:row>
      <xdr:rowOff>98878</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5481300" y="10214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26505</xdr:rowOff>
    </xdr:from>
    <xdr:ext cx="249299" cy="259045"/>
    <xdr:sp macro="" textlink="">
      <xdr:nvSpPr>
        <xdr:cNvPr id="572" name="失業対策事業費平均値テキスト">
          <a:extLst>
            <a:ext uri="{FF2B5EF4-FFF2-40B4-BE49-F238E27FC236}">
              <a16:creationId xmlns:a16="http://schemas.microsoft.com/office/drawing/2014/main" id="{00000000-0008-0000-0600-00003C020000}"/>
            </a:ext>
          </a:extLst>
        </xdr:cNvPr>
        <xdr:cNvSpPr txBox="1"/>
      </xdr:nvSpPr>
      <xdr:spPr>
        <a:xfrm>
          <a:off x="16370300" y="10142055"/>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62687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98878</xdr:rowOff>
    </xdr:from>
    <xdr:to>
      <xdr:col>81</xdr:col>
      <xdr:colOff>50800</xdr:colOff>
      <xdr:row>59</xdr:row>
      <xdr:rowOff>98878</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4592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59</xdr:row>
      <xdr:rowOff>48078</xdr:rowOff>
    </xdr:from>
    <xdr:to>
      <xdr:col>81</xdr:col>
      <xdr:colOff>101600</xdr:colOff>
      <xdr:row>59</xdr:row>
      <xdr:rowOff>149678</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5430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140805</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5356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98878</xdr:rowOff>
    </xdr:from>
    <xdr:to>
      <xdr:col>76</xdr:col>
      <xdr:colOff>114300</xdr:colOff>
      <xdr:row>59</xdr:row>
      <xdr:rowOff>98878</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3703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48078</xdr:rowOff>
    </xdr:from>
    <xdr:to>
      <xdr:col>76</xdr:col>
      <xdr:colOff>165100</xdr:colOff>
      <xdr:row>59</xdr:row>
      <xdr:rowOff>149678</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4541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140805</xdr:rowOff>
    </xdr:from>
    <xdr:ext cx="249299"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4467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98878</xdr:rowOff>
    </xdr:from>
    <xdr:to>
      <xdr:col>71</xdr:col>
      <xdr:colOff>177800</xdr:colOff>
      <xdr:row>59</xdr:row>
      <xdr:rowOff>98878</xdr:rowOff>
    </xdr:to>
    <xdr:cxnSp macro="">
      <xdr:nvCxnSpPr>
        <xdr:cNvPr id="580" name="直線コネクタ 579">
          <a:extLst>
            <a:ext uri="{FF2B5EF4-FFF2-40B4-BE49-F238E27FC236}">
              <a16:creationId xmlns:a16="http://schemas.microsoft.com/office/drawing/2014/main" id="{00000000-0008-0000-0600-000044020000}"/>
            </a:ext>
          </a:extLst>
        </xdr:cNvPr>
        <xdr:cNvCxnSpPr/>
      </xdr:nvCxnSpPr>
      <xdr:spPr>
        <a:xfrm>
          <a:off x="12814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48078</xdr:rowOff>
    </xdr:from>
    <xdr:to>
      <xdr:col>72</xdr:col>
      <xdr:colOff>38100</xdr:colOff>
      <xdr:row>59</xdr:row>
      <xdr:rowOff>149678</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3652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140805</xdr:rowOff>
    </xdr:from>
    <xdr:ext cx="249299"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3578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51</xdr:row>
      <xdr:rowOff>4535</xdr:rowOff>
    </xdr:from>
    <xdr:to>
      <xdr:col>67</xdr:col>
      <xdr:colOff>101600</xdr:colOff>
      <xdr:row>51</xdr:row>
      <xdr:rowOff>106135</xdr:rowOff>
    </xdr:to>
    <xdr:sp macro="" textlink="">
      <xdr:nvSpPr>
        <xdr:cNvPr id="583" name="フローチャート: 判断 582">
          <a:extLst>
            <a:ext uri="{FF2B5EF4-FFF2-40B4-BE49-F238E27FC236}">
              <a16:creationId xmlns:a16="http://schemas.microsoft.com/office/drawing/2014/main" id="{00000000-0008-0000-0600-000047020000}"/>
            </a:ext>
          </a:extLst>
        </xdr:cNvPr>
        <xdr:cNvSpPr/>
      </xdr:nvSpPr>
      <xdr:spPr>
        <a:xfrm>
          <a:off x="12763500" y="87484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84333</xdr:colOff>
      <xdr:row>49</xdr:row>
      <xdr:rowOff>122662</xdr:rowOff>
    </xdr:from>
    <xdr:ext cx="313932"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2657333" y="852371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62687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58</xdr:row>
      <xdr:rowOff>83655</xdr:rowOff>
    </xdr:from>
    <xdr:ext cx="249299" cy="259045"/>
    <xdr:sp macro="" textlink="">
      <xdr:nvSpPr>
        <xdr:cNvPr id="591" name="失業対策事業費該当値テキスト">
          <a:extLst>
            <a:ext uri="{FF2B5EF4-FFF2-40B4-BE49-F238E27FC236}">
              <a16:creationId xmlns:a16="http://schemas.microsoft.com/office/drawing/2014/main" id="{00000000-0008-0000-0600-00004F020000}"/>
            </a:ext>
          </a:extLst>
        </xdr:cNvPr>
        <xdr:cNvSpPr txBox="1"/>
      </xdr:nvSpPr>
      <xdr:spPr>
        <a:xfrm>
          <a:off x="16370300" y="100277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48078</xdr:rowOff>
    </xdr:from>
    <xdr:to>
      <xdr:col>81</xdr:col>
      <xdr:colOff>101600</xdr:colOff>
      <xdr:row>59</xdr:row>
      <xdr:rowOff>149678</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5430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57</xdr:row>
      <xdr:rowOff>166205</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5356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48078</xdr:rowOff>
    </xdr:from>
    <xdr:to>
      <xdr:col>76</xdr:col>
      <xdr:colOff>165100</xdr:colOff>
      <xdr:row>59</xdr:row>
      <xdr:rowOff>149678</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4541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57</xdr:row>
      <xdr:rowOff>166205</xdr:rowOff>
    </xdr:from>
    <xdr:ext cx="249299"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4467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59</xdr:row>
      <xdr:rowOff>48078</xdr:rowOff>
    </xdr:from>
    <xdr:to>
      <xdr:col>72</xdr:col>
      <xdr:colOff>38100</xdr:colOff>
      <xdr:row>59</xdr:row>
      <xdr:rowOff>149678</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3652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57</xdr:row>
      <xdr:rowOff>166205</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3578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2763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140805</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2689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80</xdr:row>
      <xdr:rowOff>111777</xdr:rowOff>
    </xdr:from>
    <xdr:ext cx="248786"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2197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44450</xdr:rowOff>
    </xdr:from>
    <xdr:to>
      <xdr:col>89</xdr:col>
      <xdr:colOff>177800</xdr:colOff>
      <xdr:row>79</xdr:row>
      <xdr:rowOff>44450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78</xdr:row>
      <xdr:rowOff>73677</xdr:rowOff>
    </xdr:from>
    <xdr:ext cx="53129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914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6" name="テキスト ボックス 615">
          <a:extLst>
            <a:ext uri="{FF2B5EF4-FFF2-40B4-BE49-F238E27FC236}">
              <a16:creationId xmlns:a16="http://schemas.microsoft.com/office/drawing/2014/main" id="{00000000-0008-0000-0600-000068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18" name="テキスト ボックス 617">
          <a:extLst>
            <a:ext uri="{FF2B5EF4-FFF2-40B4-BE49-F238E27FC236}">
              <a16:creationId xmlns:a16="http://schemas.microsoft.com/office/drawing/2014/main" id="{00000000-0008-0000-0600-00006A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0" name="テキスト ボックス 619">
          <a:extLst>
            <a:ext uri="{FF2B5EF4-FFF2-40B4-BE49-F238E27FC236}">
              <a16:creationId xmlns:a16="http://schemas.microsoft.com/office/drawing/2014/main" id="{00000000-0008-0000-0600-00006C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2" name="テキスト ボックス 621">
          <a:extLst>
            <a:ext uri="{FF2B5EF4-FFF2-40B4-BE49-F238E27FC236}">
              <a16:creationId xmlns:a16="http://schemas.microsoft.com/office/drawing/2014/main" id="{00000000-0008-0000-0600-00006E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3" name="公債費グラフ枠">
          <a:extLst>
            <a:ext uri="{FF2B5EF4-FFF2-40B4-BE49-F238E27FC236}">
              <a16:creationId xmlns:a16="http://schemas.microsoft.com/office/drawing/2014/main" id="{00000000-0008-0000-0600-00006F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17983</xdr:rowOff>
    </xdr:from>
    <xdr:to>
      <xdr:col>85</xdr:col>
      <xdr:colOff>126364</xdr:colOff>
      <xdr:row>79</xdr:row>
      <xdr:rowOff>102033</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flipV="1">
          <a:off x="16317595" y="12019483"/>
          <a:ext cx="1269" cy="1627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105860</xdr:rowOff>
    </xdr:from>
    <xdr:ext cx="534377" cy="259045"/>
    <xdr:sp macro="" textlink="">
      <xdr:nvSpPr>
        <xdr:cNvPr id="625" name="公債費最小値テキスト">
          <a:extLst>
            <a:ext uri="{FF2B5EF4-FFF2-40B4-BE49-F238E27FC236}">
              <a16:creationId xmlns:a16="http://schemas.microsoft.com/office/drawing/2014/main" id="{00000000-0008-0000-0600-000071020000}"/>
            </a:ext>
          </a:extLst>
        </xdr:cNvPr>
        <xdr:cNvSpPr txBox="1"/>
      </xdr:nvSpPr>
      <xdr:spPr>
        <a:xfrm>
          <a:off x="16370300" y="13650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102033</xdr:rowOff>
    </xdr:from>
    <xdr:to>
      <xdr:col>86</xdr:col>
      <xdr:colOff>25400</xdr:colOff>
      <xdr:row>79</xdr:row>
      <xdr:rowOff>102033</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a:off x="16230600" y="13646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136110</xdr:rowOff>
    </xdr:from>
    <xdr:ext cx="599010" cy="259045"/>
    <xdr:sp macro="" textlink="">
      <xdr:nvSpPr>
        <xdr:cNvPr id="627" name="公債費最大値テキスト">
          <a:extLst>
            <a:ext uri="{FF2B5EF4-FFF2-40B4-BE49-F238E27FC236}">
              <a16:creationId xmlns:a16="http://schemas.microsoft.com/office/drawing/2014/main" id="{00000000-0008-0000-0600-000073020000}"/>
            </a:ext>
          </a:extLst>
        </xdr:cNvPr>
        <xdr:cNvSpPr txBox="1"/>
      </xdr:nvSpPr>
      <xdr:spPr>
        <a:xfrm>
          <a:off x="16370300" y="11794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153,584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17983</xdr:rowOff>
    </xdr:from>
    <xdr:to>
      <xdr:col>86</xdr:col>
      <xdr:colOff>25400</xdr:colOff>
      <xdr:row>70</xdr:row>
      <xdr:rowOff>17983</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6230600" y="12019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149492</xdr:rowOff>
    </xdr:from>
    <xdr:to>
      <xdr:col>85</xdr:col>
      <xdr:colOff>127000</xdr:colOff>
      <xdr:row>78</xdr:row>
      <xdr:rowOff>157925</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a:off x="15481300" y="13522592"/>
          <a:ext cx="838200" cy="8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119676</xdr:rowOff>
    </xdr:from>
    <xdr:ext cx="534377" cy="259045"/>
    <xdr:sp macro="" textlink="">
      <xdr:nvSpPr>
        <xdr:cNvPr id="630" name="公債費平均値テキスト">
          <a:extLst>
            <a:ext uri="{FF2B5EF4-FFF2-40B4-BE49-F238E27FC236}">
              <a16:creationId xmlns:a16="http://schemas.microsoft.com/office/drawing/2014/main" id="{00000000-0008-0000-0600-000076020000}"/>
            </a:ext>
          </a:extLst>
        </xdr:cNvPr>
        <xdr:cNvSpPr txBox="1"/>
      </xdr:nvSpPr>
      <xdr:spPr>
        <a:xfrm>
          <a:off x="16370300" y="129784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96799</xdr:rowOff>
    </xdr:from>
    <xdr:to>
      <xdr:col>85</xdr:col>
      <xdr:colOff>177800</xdr:colOff>
      <xdr:row>77</xdr:row>
      <xdr:rowOff>26949</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6268700" y="13126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149492</xdr:rowOff>
    </xdr:from>
    <xdr:to>
      <xdr:col>81</xdr:col>
      <xdr:colOff>50800</xdr:colOff>
      <xdr:row>78</xdr:row>
      <xdr:rowOff>150901</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flipV="1">
          <a:off x="14592300" y="13522592"/>
          <a:ext cx="889000" cy="14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35230</xdr:rowOff>
    </xdr:from>
    <xdr:to>
      <xdr:col>81</xdr:col>
      <xdr:colOff>101600</xdr:colOff>
      <xdr:row>76</xdr:row>
      <xdr:rowOff>136830</xdr:rowOff>
    </xdr:to>
    <xdr:sp macro="" textlink="">
      <xdr:nvSpPr>
        <xdr:cNvPr id="633" name="フローチャート: 判断 632">
          <a:extLst>
            <a:ext uri="{FF2B5EF4-FFF2-40B4-BE49-F238E27FC236}">
              <a16:creationId xmlns:a16="http://schemas.microsoft.com/office/drawing/2014/main" id="{00000000-0008-0000-0600-000079020000}"/>
            </a:ext>
          </a:extLst>
        </xdr:cNvPr>
        <xdr:cNvSpPr/>
      </xdr:nvSpPr>
      <xdr:spPr>
        <a:xfrm>
          <a:off x="15430500" y="13065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153357</xdr:rowOff>
    </xdr:from>
    <xdr:ext cx="534377"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5214111" y="128406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150901</xdr:rowOff>
    </xdr:from>
    <xdr:to>
      <xdr:col>76</xdr:col>
      <xdr:colOff>114300</xdr:colOff>
      <xdr:row>78</xdr:row>
      <xdr:rowOff>167387</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flipV="1">
          <a:off x="13703300" y="13524001"/>
          <a:ext cx="889000" cy="164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55538</xdr:rowOff>
    </xdr:from>
    <xdr:to>
      <xdr:col>76</xdr:col>
      <xdr:colOff>165100</xdr:colOff>
      <xdr:row>76</xdr:row>
      <xdr:rowOff>157138</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4541500" y="13085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2214</xdr:rowOff>
    </xdr:from>
    <xdr:ext cx="534377"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4325111" y="128609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167387</xdr:rowOff>
    </xdr:from>
    <xdr:to>
      <xdr:col>71</xdr:col>
      <xdr:colOff>177800</xdr:colOff>
      <xdr:row>79</xdr:row>
      <xdr:rowOff>26581</xdr:rowOff>
    </xdr:to>
    <xdr:cxnSp macro="">
      <xdr:nvCxnSpPr>
        <xdr:cNvPr id="638" name="直線コネクタ 637">
          <a:extLst>
            <a:ext uri="{FF2B5EF4-FFF2-40B4-BE49-F238E27FC236}">
              <a16:creationId xmlns:a16="http://schemas.microsoft.com/office/drawing/2014/main" id="{00000000-0008-0000-0600-00007E020000}"/>
            </a:ext>
          </a:extLst>
        </xdr:cNvPr>
        <xdr:cNvCxnSpPr/>
      </xdr:nvCxnSpPr>
      <xdr:spPr>
        <a:xfrm flipV="1">
          <a:off x="12814300" y="13540487"/>
          <a:ext cx="889000" cy="306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85776</xdr:rowOff>
    </xdr:from>
    <xdr:to>
      <xdr:col>72</xdr:col>
      <xdr:colOff>38100</xdr:colOff>
      <xdr:row>77</xdr:row>
      <xdr:rowOff>15926</xdr:rowOff>
    </xdr:to>
    <xdr:sp macro="" textlink="">
      <xdr:nvSpPr>
        <xdr:cNvPr id="639" name="フローチャート: 判断 638">
          <a:extLst>
            <a:ext uri="{FF2B5EF4-FFF2-40B4-BE49-F238E27FC236}">
              <a16:creationId xmlns:a16="http://schemas.microsoft.com/office/drawing/2014/main" id="{00000000-0008-0000-0600-00007F020000}"/>
            </a:ext>
          </a:extLst>
        </xdr:cNvPr>
        <xdr:cNvSpPr/>
      </xdr:nvSpPr>
      <xdr:spPr>
        <a:xfrm>
          <a:off x="13652500" y="13115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32453</xdr:rowOff>
    </xdr:from>
    <xdr:ext cx="534377"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3436111" y="128912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145262</xdr:rowOff>
    </xdr:from>
    <xdr:to>
      <xdr:col>67</xdr:col>
      <xdr:colOff>101600</xdr:colOff>
      <xdr:row>77</xdr:row>
      <xdr:rowOff>75412</xdr:rowOff>
    </xdr:to>
    <xdr:sp macro="" textlink="">
      <xdr:nvSpPr>
        <xdr:cNvPr id="641" name="フローチャート: 判断 640">
          <a:extLst>
            <a:ext uri="{FF2B5EF4-FFF2-40B4-BE49-F238E27FC236}">
              <a16:creationId xmlns:a16="http://schemas.microsoft.com/office/drawing/2014/main" id="{00000000-0008-0000-0600-000081020000}"/>
            </a:ext>
          </a:extLst>
        </xdr:cNvPr>
        <xdr:cNvSpPr/>
      </xdr:nvSpPr>
      <xdr:spPr>
        <a:xfrm>
          <a:off x="12763500" y="13175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91939</xdr:rowOff>
    </xdr:from>
    <xdr:ext cx="534377"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2547111" y="129506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107125</xdr:rowOff>
    </xdr:from>
    <xdr:to>
      <xdr:col>85</xdr:col>
      <xdr:colOff>177800</xdr:colOff>
      <xdr:row>79</xdr:row>
      <xdr:rowOff>37275</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6268700" y="134802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22052</xdr:rowOff>
    </xdr:from>
    <xdr:ext cx="534377" cy="259045"/>
    <xdr:sp macro="" textlink="">
      <xdr:nvSpPr>
        <xdr:cNvPr id="649" name="公債費該当値テキスト">
          <a:extLst>
            <a:ext uri="{FF2B5EF4-FFF2-40B4-BE49-F238E27FC236}">
              <a16:creationId xmlns:a16="http://schemas.microsoft.com/office/drawing/2014/main" id="{00000000-0008-0000-0600-000089020000}"/>
            </a:ext>
          </a:extLst>
        </xdr:cNvPr>
        <xdr:cNvSpPr txBox="1"/>
      </xdr:nvSpPr>
      <xdr:spPr>
        <a:xfrm>
          <a:off x="16370300" y="133951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98692</xdr:rowOff>
    </xdr:from>
    <xdr:to>
      <xdr:col>81</xdr:col>
      <xdr:colOff>101600</xdr:colOff>
      <xdr:row>79</xdr:row>
      <xdr:rowOff>28842</xdr:rowOff>
    </xdr:to>
    <xdr:sp macro="" textlink="">
      <xdr:nvSpPr>
        <xdr:cNvPr id="650" name="楕円 649">
          <a:extLst>
            <a:ext uri="{FF2B5EF4-FFF2-40B4-BE49-F238E27FC236}">
              <a16:creationId xmlns:a16="http://schemas.microsoft.com/office/drawing/2014/main" id="{00000000-0008-0000-0600-00008A020000}"/>
            </a:ext>
          </a:extLst>
        </xdr:cNvPr>
        <xdr:cNvSpPr/>
      </xdr:nvSpPr>
      <xdr:spPr>
        <a:xfrm>
          <a:off x="15430500" y="13471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79</xdr:row>
      <xdr:rowOff>19969</xdr:rowOff>
    </xdr:from>
    <xdr:ext cx="534377"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5214111" y="13564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100101</xdr:rowOff>
    </xdr:from>
    <xdr:to>
      <xdr:col>76</xdr:col>
      <xdr:colOff>165100</xdr:colOff>
      <xdr:row>79</xdr:row>
      <xdr:rowOff>30251</xdr:rowOff>
    </xdr:to>
    <xdr:sp macro="" textlink="">
      <xdr:nvSpPr>
        <xdr:cNvPr id="652" name="楕円 651">
          <a:extLst>
            <a:ext uri="{FF2B5EF4-FFF2-40B4-BE49-F238E27FC236}">
              <a16:creationId xmlns:a16="http://schemas.microsoft.com/office/drawing/2014/main" id="{00000000-0008-0000-0600-00008C020000}"/>
            </a:ext>
          </a:extLst>
        </xdr:cNvPr>
        <xdr:cNvSpPr/>
      </xdr:nvSpPr>
      <xdr:spPr>
        <a:xfrm>
          <a:off x="14541500" y="13473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79</xdr:row>
      <xdr:rowOff>21378</xdr:rowOff>
    </xdr:from>
    <xdr:ext cx="534377" cy="259045"/>
    <xdr:sp macro="" textlink="">
      <xdr:nvSpPr>
        <xdr:cNvPr id="653" name="テキスト ボックス 652">
          <a:extLst>
            <a:ext uri="{FF2B5EF4-FFF2-40B4-BE49-F238E27FC236}">
              <a16:creationId xmlns:a16="http://schemas.microsoft.com/office/drawing/2014/main" id="{00000000-0008-0000-0600-00008D020000}"/>
            </a:ext>
          </a:extLst>
        </xdr:cNvPr>
        <xdr:cNvSpPr txBox="1"/>
      </xdr:nvSpPr>
      <xdr:spPr>
        <a:xfrm>
          <a:off x="14325111" y="13565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116587</xdr:rowOff>
    </xdr:from>
    <xdr:to>
      <xdr:col>72</xdr:col>
      <xdr:colOff>38100</xdr:colOff>
      <xdr:row>79</xdr:row>
      <xdr:rowOff>46737</xdr:rowOff>
    </xdr:to>
    <xdr:sp macro="" textlink="">
      <xdr:nvSpPr>
        <xdr:cNvPr id="654" name="楕円 653">
          <a:extLst>
            <a:ext uri="{FF2B5EF4-FFF2-40B4-BE49-F238E27FC236}">
              <a16:creationId xmlns:a16="http://schemas.microsoft.com/office/drawing/2014/main" id="{00000000-0008-0000-0600-00008E020000}"/>
            </a:ext>
          </a:extLst>
        </xdr:cNvPr>
        <xdr:cNvSpPr/>
      </xdr:nvSpPr>
      <xdr:spPr>
        <a:xfrm>
          <a:off x="13652500" y="13489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79</xdr:row>
      <xdr:rowOff>37864</xdr:rowOff>
    </xdr:from>
    <xdr:ext cx="534377" cy="259045"/>
    <xdr:sp macro="" textlink="">
      <xdr:nvSpPr>
        <xdr:cNvPr id="655" name="テキスト ボックス 654">
          <a:extLst>
            <a:ext uri="{FF2B5EF4-FFF2-40B4-BE49-F238E27FC236}">
              <a16:creationId xmlns:a16="http://schemas.microsoft.com/office/drawing/2014/main" id="{00000000-0008-0000-0600-00008F020000}"/>
            </a:ext>
          </a:extLst>
        </xdr:cNvPr>
        <xdr:cNvSpPr txBox="1"/>
      </xdr:nvSpPr>
      <xdr:spPr>
        <a:xfrm>
          <a:off x="13436111" y="135824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147231</xdr:rowOff>
    </xdr:from>
    <xdr:to>
      <xdr:col>67</xdr:col>
      <xdr:colOff>101600</xdr:colOff>
      <xdr:row>79</xdr:row>
      <xdr:rowOff>77381</xdr:rowOff>
    </xdr:to>
    <xdr:sp macro="" textlink="">
      <xdr:nvSpPr>
        <xdr:cNvPr id="656" name="楕円 655">
          <a:extLst>
            <a:ext uri="{FF2B5EF4-FFF2-40B4-BE49-F238E27FC236}">
              <a16:creationId xmlns:a16="http://schemas.microsoft.com/office/drawing/2014/main" id="{00000000-0008-0000-0600-000090020000}"/>
            </a:ext>
          </a:extLst>
        </xdr:cNvPr>
        <xdr:cNvSpPr/>
      </xdr:nvSpPr>
      <xdr:spPr>
        <a:xfrm>
          <a:off x="12763500" y="135203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79</xdr:row>
      <xdr:rowOff>68508</xdr:rowOff>
    </xdr:from>
    <xdr:ext cx="534377" cy="259045"/>
    <xdr:sp macro="" textlink="">
      <xdr:nvSpPr>
        <xdr:cNvPr id="657" name="テキスト ボックス 656">
          <a:extLst>
            <a:ext uri="{FF2B5EF4-FFF2-40B4-BE49-F238E27FC236}">
              <a16:creationId xmlns:a16="http://schemas.microsoft.com/office/drawing/2014/main" id="{00000000-0008-0000-0600-000091020000}"/>
            </a:ext>
          </a:extLst>
        </xdr:cNvPr>
        <xdr:cNvSpPr txBox="1"/>
      </xdr:nvSpPr>
      <xdr:spPr>
        <a:xfrm>
          <a:off x="12547111" y="13613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3" name="テキスト ボックス 672">
          <a:extLst>
            <a:ext uri="{FF2B5EF4-FFF2-40B4-BE49-F238E27FC236}">
              <a16:creationId xmlns:a16="http://schemas.microsoft.com/office/drawing/2014/main" id="{00000000-0008-0000-0600-0000A1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4" name="直線コネクタ 673">
          <a:extLst>
            <a:ext uri="{FF2B5EF4-FFF2-40B4-BE49-F238E27FC236}">
              <a16:creationId xmlns:a16="http://schemas.microsoft.com/office/drawing/2014/main" id="{00000000-0008-0000-0600-0000A2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5" name="テキスト ボックス 674">
          <a:extLst>
            <a:ext uri="{FF2B5EF4-FFF2-40B4-BE49-F238E27FC236}">
              <a16:creationId xmlns:a16="http://schemas.microsoft.com/office/drawing/2014/main" id="{00000000-0008-0000-0600-0000A3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7" name="テキスト ボックス 676">
          <a:extLst>
            <a:ext uri="{FF2B5EF4-FFF2-40B4-BE49-F238E27FC236}">
              <a16:creationId xmlns:a16="http://schemas.microsoft.com/office/drawing/2014/main" id="{00000000-0008-0000-0600-0000A5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9" name="テキスト ボックス 678">
          <a:extLst>
            <a:ext uri="{FF2B5EF4-FFF2-40B4-BE49-F238E27FC236}">
              <a16:creationId xmlns:a16="http://schemas.microsoft.com/office/drawing/2014/main" id="{00000000-0008-0000-0600-0000A7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0" name="積立金グラフ枠">
          <a:extLst>
            <a:ext uri="{FF2B5EF4-FFF2-40B4-BE49-F238E27FC236}">
              <a16:creationId xmlns:a16="http://schemas.microsoft.com/office/drawing/2014/main" id="{00000000-0008-0000-0600-0000A8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27054</xdr:rowOff>
    </xdr:from>
    <xdr:to>
      <xdr:col>85</xdr:col>
      <xdr:colOff>126364</xdr:colOff>
      <xdr:row>99</xdr:row>
      <xdr:rowOff>21309</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flipV="1">
          <a:off x="16317595" y="15629004"/>
          <a:ext cx="1269" cy="13658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25136</xdr:rowOff>
    </xdr:from>
    <xdr:ext cx="469744" cy="259045"/>
    <xdr:sp macro="" textlink="">
      <xdr:nvSpPr>
        <xdr:cNvPr id="682" name="積立金最小値テキスト">
          <a:extLst>
            <a:ext uri="{FF2B5EF4-FFF2-40B4-BE49-F238E27FC236}">
              <a16:creationId xmlns:a16="http://schemas.microsoft.com/office/drawing/2014/main" id="{00000000-0008-0000-0600-0000AA020000}"/>
            </a:ext>
          </a:extLst>
        </xdr:cNvPr>
        <xdr:cNvSpPr txBox="1"/>
      </xdr:nvSpPr>
      <xdr:spPr>
        <a:xfrm>
          <a:off x="16370300" y="169986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21309</xdr:rowOff>
    </xdr:from>
    <xdr:to>
      <xdr:col>86</xdr:col>
      <xdr:colOff>25400</xdr:colOff>
      <xdr:row>99</xdr:row>
      <xdr:rowOff>21309</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a:off x="16230600" y="169948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145181</xdr:rowOff>
    </xdr:from>
    <xdr:ext cx="599010" cy="259045"/>
    <xdr:sp macro="" textlink="">
      <xdr:nvSpPr>
        <xdr:cNvPr id="684" name="積立金最大値テキスト">
          <a:extLst>
            <a:ext uri="{FF2B5EF4-FFF2-40B4-BE49-F238E27FC236}">
              <a16:creationId xmlns:a16="http://schemas.microsoft.com/office/drawing/2014/main" id="{00000000-0008-0000-0600-0000AC020000}"/>
            </a:ext>
          </a:extLst>
        </xdr:cNvPr>
        <xdr:cNvSpPr txBox="1"/>
      </xdr:nvSpPr>
      <xdr:spPr>
        <a:xfrm>
          <a:off x="16370300" y="154042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182,283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27054</xdr:rowOff>
    </xdr:from>
    <xdr:to>
      <xdr:col>86</xdr:col>
      <xdr:colOff>25400</xdr:colOff>
      <xdr:row>91</xdr:row>
      <xdr:rowOff>27054</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a:off x="16230600" y="156290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86672</xdr:rowOff>
    </xdr:from>
    <xdr:to>
      <xdr:col>85</xdr:col>
      <xdr:colOff>127000</xdr:colOff>
      <xdr:row>98</xdr:row>
      <xdr:rowOff>141993</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5481300" y="16888772"/>
          <a:ext cx="838200" cy="553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26533</xdr:rowOff>
    </xdr:from>
    <xdr:ext cx="534377" cy="259045"/>
    <xdr:sp macro="" textlink="">
      <xdr:nvSpPr>
        <xdr:cNvPr id="687" name="積立金平均値テキスト">
          <a:extLst>
            <a:ext uri="{FF2B5EF4-FFF2-40B4-BE49-F238E27FC236}">
              <a16:creationId xmlns:a16="http://schemas.microsoft.com/office/drawing/2014/main" id="{00000000-0008-0000-0600-0000AF020000}"/>
            </a:ext>
          </a:extLst>
        </xdr:cNvPr>
        <xdr:cNvSpPr txBox="1"/>
      </xdr:nvSpPr>
      <xdr:spPr>
        <a:xfrm>
          <a:off x="16370300" y="1648573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3656</xdr:rowOff>
    </xdr:from>
    <xdr:to>
      <xdr:col>85</xdr:col>
      <xdr:colOff>177800</xdr:colOff>
      <xdr:row>97</xdr:row>
      <xdr:rowOff>105256</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6268700" y="16634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86672</xdr:rowOff>
    </xdr:from>
    <xdr:to>
      <xdr:col>81</xdr:col>
      <xdr:colOff>50800</xdr:colOff>
      <xdr:row>98</xdr:row>
      <xdr:rowOff>153005</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4592300" y="16888772"/>
          <a:ext cx="889000" cy="663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477</xdr:rowOff>
    </xdr:from>
    <xdr:to>
      <xdr:col>81</xdr:col>
      <xdr:colOff>101600</xdr:colOff>
      <xdr:row>97</xdr:row>
      <xdr:rowOff>102077</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5430500" y="16631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118604</xdr:rowOff>
    </xdr:from>
    <xdr:ext cx="534377"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5214111" y="16406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84417</xdr:rowOff>
    </xdr:from>
    <xdr:to>
      <xdr:col>76</xdr:col>
      <xdr:colOff>114300</xdr:colOff>
      <xdr:row>98</xdr:row>
      <xdr:rowOff>153005</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a:off x="13703300" y="16715067"/>
          <a:ext cx="889000" cy="2400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140519</xdr:rowOff>
    </xdr:from>
    <xdr:to>
      <xdr:col>76</xdr:col>
      <xdr:colOff>165100</xdr:colOff>
      <xdr:row>97</xdr:row>
      <xdr:rowOff>70669</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4541500" y="165997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87196</xdr:rowOff>
    </xdr:from>
    <xdr:ext cx="534377"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4325111" y="16374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84417</xdr:rowOff>
    </xdr:from>
    <xdr:to>
      <xdr:col>71</xdr:col>
      <xdr:colOff>177800</xdr:colOff>
      <xdr:row>98</xdr:row>
      <xdr:rowOff>85995</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flipV="1">
          <a:off x="12814300" y="16715067"/>
          <a:ext cx="889000" cy="173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124653</xdr:rowOff>
    </xdr:from>
    <xdr:to>
      <xdr:col>72</xdr:col>
      <xdr:colOff>38100</xdr:colOff>
      <xdr:row>97</xdr:row>
      <xdr:rowOff>54803</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3652500" y="16583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71330</xdr:rowOff>
    </xdr:from>
    <xdr:ext cx="534377"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3436111" y="16359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92664</xdr:rowOff>
    </xdr:from>
    <xdr:to>
      <xdr:col>67</xdr:col>
      <xdr:colOff>101600</xdr:colOff>
      <xdr:row>98</xdr:row>
      <xdr:rowOff>22814</xdr:rowOff>
    </xdr:to>
    <xdr:sp macro="" textlink="">
      <xdr:nvSpPr>
        <xdr:cNvPr id="698" name="フローチャート: 判断 697">
          <a:extLst>
            <a:ext uri="{FF2B5EF4-FFF2-40B4-BE49-F238E27FC236}">
              <a16:creationId xmlns:a16="http://schemas.microsoft.com/office/drawing/2014/main" id="{00000000-0008-0000-0600-0000BA020000}"/>
            </a:ext>
          </a:extLst>
        </xdr:cNvPr>
        <xdr:cNvSpPr/>
      </xdr:nvSpPr>
      <xdr:spPr>
        <a:xfrm>
          <a:off x="12763500" y="16723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39341</xdr:rowOff>
    </xdr:from>
    <xdr:ext cx="534377"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2547111" y="164985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91193</xdr:rowOff>
    </xdr:from>
    <xdr:to>
      <xdr:col>85</xdr:col>
      <xdr:colOff>177800</xdr:colOff>
      <xdr:row>99</xdr:row>
      <xdr:rowOff>21343</xdr:rowOff>
    </xdr:to>
    <xdr:sp macro="" textlink="">
      <xdr:nvSpPr>
        <xdr:cNvPr id="705" name="楕円 704">
          <a:extLst>
            <a:ext uri="{FF2B5EF4-FFF2-40B4-BE49-F238E27FC236}">
              <a16:creationId xmlns:a16="http://schemas.microsoft.com/office/drawing/2014/main" id="{00000000-0008-0000-0600-0000C1020000}"/>
            </a:ext>
          </a:extLst>
        </xdr:cNvPr>
        <xdr:cNvSpPr/>
      </xdr:nvSpPr>
      <xdr:spPr>
        <a:xfrm>
          <a:off x="16268700" y="168932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6120</xdr:rowOff>
    </xdr:from>
    <xdr:ext cx="469744" cy="259045"/>
    <xdr:sp macro="" textlink="">
      <xdr:nvSpPr>
        <xdr:cNvPr id="706" name="積立金該当値テキスト">
          <a:extLst>
            <a:ext uri="{FF2B5EF4-FFF2-40B4-BE49-F238E27FC236}">
              <a16:creationId xmlns:a16="http://schemas.microsoft.com/office/drawing/2014/main" id="{00000000-0008-0000-0600-0000C2020000}"/>
            </a:ext>
          </a:extLst>
        </xdr:cNvPr>
        <xdr:cNvSpPr txBox="1"/>
      </xdr:nvSpPr>
      <xdr:spPr>
        <a:xfrm>
          <a:off x="16370300" y="168082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35872</xdr:rowOff>
    </xdr:from>
    <xdr:to>
      <xdr:col>81</xdr:col>
      <xdr:colOff>101600</xdr:colOff>
      <xdr:row>98</xdr:row>
      <xdr:rowOff>137472</xdr:rowOff>
    </xdr:to>
    <xdr:sp macro="" textlink="">
      <xdr:nvSpPr>
        <xdr:cNvPr id="707" name="楕円 706">
          <a:extLst>
            <a:ext uri="{FF2B5EF4-FFF2-40B4-BE49-F238E27FC236}">
              <a16:creationId xmlns:a16="http://schemas.microsoft.com/office/drawing/2014/main" id="{00000000-0008-0000-0600-0000C3020000}"/>
            </a:ext>
          </a:extLst>
        </xdr:cNvPr>
        <xdr:cNvSpPr/>
      </xdr:nvSpPr>
      <xdr:spPr>
        <a:xfrm>
          <a:off x="15430500" y="16837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128599</xdr:rowOff>
    </xdr:from>
    <xdr:ext cx="534377" cy="259045"/>
    <xdr:sp macro="" textlink="">
      <xdr:nvSpPr>
        <xdr:cNvPr id="708" name="テキスト ボックス 707">
          <a:extLst>
            <a:ext uri="{FF2B5EF4-FFF2-40B4-BE49-F238E27FC236}">
              <a16:creationId xmlns:a16="http://schemas.microsoft.com/office/drawing/2014/main" id="{00000000-0008-0000-0600-0000C4020000}"/>
            </a:ext>
          </a:extLst>
        </xdr:cNvPr>
        <xdr:cNvSpPr txBox="1"/>
      </xdr:nvSpPr>
      <xdr:spPr>
        <a:xfrm>
          <a:off x="15214111" y="169306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102205</xdr:rowOff>
    </xdr:from>
    <xdr:to>
      <xdr:col>76</xdr:col>
      <xdr:colOff>165100</xdr:colOff>
      <xdr:row>99</xdr:row>
      <xdr:rowOff>32355</xdr:rowOff>
    </xdr:to>
    <xdr:sp macro="" textlink="">
      <xdr:nvSpPr>
        <xdr:cNvPr id="709" name="楕円 708">
          <a:extLst>
            <a:ext uri="{FF2B5EF4-FFF2-40B4-BE49-F238E27FC236}">
              <a16:creationId xmlns:a16="http://schemas.microsoft.com/office/drawing/2014/main" id="{00000000-0008-0000-0600-0000C5020000}"/>
            </a:ext>
          </a:extLst>
        </xdr:cNvPr>
        <xdr:cNvSpPr/>
      </xdr:nvSpPr>
      <xdr:spPr>
        <a:xfrm>
          <a:off x="14541500" y="169043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99</xdr:row>
      <xdr:rowOff>23482</xdr:rowOff>
    </xdr:from>
    <xdr:ext cx="469744" cy="259045"/>
    <xdr:sp macro="" textlink="">
      <xdr:nvSpPr>
        <xdr:cNvPr id="710" name="テキスト ボックス 709">
          <a:extLst>
            <a:ext uri="{FF2B5EF4-FFF2-40B4-BE49-F238E27FC236}">
              <a16:creationId xmlns:a16="http://schemas.microsoft.com/office/drawing/2014/main" id="{00000000-0008-0000-0600-0000C6020000}"/>
            </a:ext>
          </a:extLst>
        </xdr:cNvPr>
        <xdr:cNvSpPr txBox="1"/>
      </xdr:nvSpPr>
      <xdr:spPr>
        <a:xfrm>
          <a:off x="14357428" y="169970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33617</xdr:rowOff>
    </xdr:from>
    <xdr:to>
      <xdr:col>72</xdr:col>
      <xdr:colOff>38100</xdr:colOff>
      <xdr:row>97</xdr:row>
      <xdr:rowOff>135217</xdr:rowOff>
    </xdr:to>
    <xdr:sp macro="" textlink="">
      <xdr:nvSpPr>
        <xdr:cNvPr id="711" name="楕円 710">
          <a:extLst>
            <a:ext uri="{FF2B5EF4-FFF2-40B4-BE49-F238E27FC236}">
              <a16:creationId xmlns:a16="http://schemas.microsoft.com/office/drawing/2014/main" id="{00000000-0008-0000-0600-0000C7020000}"/>
            </a:ext>
          </a:extLst>
        </xdr:cNvPr>
        <xdr:cNvSpPr/>
      </xdr:nvSpPr>
      <xdr:spPr>
        <a:xfrm>
          <a:off x="13652500" y="16664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126344</xdr:rowOff>
    </xdr:from>
    <xdr:ext cx="534377" cy="259045"/>
    <xdr:sp macro="" textlink="">
      <xdr:nvSpPr>
        <xdr:cNvPr id="712" name="テキスト ボックス 711">
          <a:extLst>
            <a:ext uri="{FF2B5EF4-FFF2-40B4-BE49-F238E27FC236}">
              <a16:creationId xmlns:a16="http://schemas.microsoft.com/office/drawing/2014/main" id="{00000000-0008-0000-0600-0000C8020000}"/>
            </a:ext>
          </a:extLst>
        </xdr:cNvPr>
        <xdr:cNvSpPr txBox="1"/>
      </xdr:nvSpPr>
      <xdr:spPr>
        <a:xfrm>
          <a:off x="13436111" y="16756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35195</xdr:rowOff>
    </xdr:from>
    <xdr:to>
      <xdr:col>67</xdr:col>
      <xdr:colOff>101600</xdr:colOff>
      <xdr:row>98</xdr:row>
      <xdr:rowOff>136795</xdr:rowOff>
    </xdr:to>
    <xdr:sp macro="" textlink="">
      <xdr:nvSpPr>
        <xdr:cNvPr id="713" name="楕円 712">
          <a:extLst>
            <a:ext uri="{FF2B5EF4-FFF2-40B4-BE49-F238E27FC236}">
              <a16:creationId xmlns:a16="http://schemas.microsoft.com/office/drawing/2014/main" id="{00000000-0008-0000-0600-0000C9020000}"/>
            </a:ext>
          </a:extLst>
        </xdr:cNvPr>
        <xdr:cNvSpPr/>
      </xdr:nvSpPr>
      <xdr:spPr>
        <a:xfrm>
          <a:off x="12763500" y="16837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127922</xdr:rowOff>
    </xdr:from>
    <xdr:ext cx="534377" cy="259045"/>
    <xdr:sp macro="" textlink="">
      <xdr:nvSpPr>
        <xdr:cNvPr id="714" name="テキスト ボックス 713">
          <a:extLst>
            <a:ext uri="{FF2B5EF4-FFF2-40B4-BE49-F238E27FC236}">
              <a16:creationId xmlns:a16="http://schemas.microsoft.com/office/drawing/2014/main" id="{00000000-0008-0000-0600-0000CA020000}"/>
            </a:ext>
          </a:extLst>
        </xdr:cNvPr>
        <xdr:cNvSpPr txBox="1"/>
      </xdr:nvSpPr>
      <xdr:spPr>
        <a:xfrm>
          <a:off x="12547111" y="169300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28" name="テキスト ボックス 727">
          <a:extLst>
            <a:ext uri="{FF2B5EF4-FFF2-40B4-BE49-F238E27FC236}">
              <a16:creationId xmlns:a16="http://schemas.microsoft.com/office/drawing/2014/main" id="{00000000-0008-0000-0600-0000D8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30" name="テキスト ボックス 729">
          <a:extLst>
            <a:ext uri="{FF2B5EF4-FFF2-40B4-BE49-F238E27FC236}">
              <a16:creationId xmlns:a16="http://schemas.microsoft.com/office/drawing/2014/main" id="{00000000-0008-0000-0600-0000DA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32" name="テキスト ボックス 731">
          <a:extLst>
            <a:ext uri="{FF2B5EF4-FFF2-40B4-BE49-F238E27FC236}">
              <a16:creationId xmlns:a16="http://schemas.microsoft.com/office/drawing/2014/main" id="{00000000-0008-0000-0600-0000DC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4" name="テキスト ボックス 733">
          <a:extLst>
            <a:ext uri="{FF2B5EF4-FFF2-40B4-BE49-F238E27FC236}">
              <a16:creationId xmlns:a16="http://schemas.microsoft.com/office/drawing/2014/main" id="{00000000-0008-0000-0600-0000DE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5" name="投資及び出資金グラフ枠">
          <a:extLst>
            <a:ext uri="{FF2B5EF4-FFF2-40B4-BE49-F238E27FC236}">
              <a16:creationId xmlns:a16="http://schemas.microsoft.com/office/drawing/2014/main" id="{00000000-0008-0000-0600-0000DF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40442</xdr:rowOff>
    </xdr:from>
    <xdr:to>
      <xdr:col>116</xdr:col>
      <xdr:colOff>62864</xdr:colOff>
      <xdr:row>38</xdr:row>
      <xdr:rowOff>139700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flipV="1">
          <a:off x="22159595" y="5355392"/>
          <a:ext cx="1269" cy="12994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7" name="投資及び出資金最小値テキスト">
          <a:extLst>
            <a:ext uri="{FF2B5EF4-FFF2-40B4-BE49-F238E27FC236}">
              <a16:creationId xmlns:a16="http://schemas.microsoft.com/office/drawing/2014/main" id="{00000000-0008-0000-0600-0000E1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158569</xdr:rowOff>
    </xdr:from>
    <xdr:ext cx="534377" cy="259045"/>
    <xdr:sp macro="" textlink="">
      <xdr:nvSpPr>
        <xdr:cNvPr id="739" name="投資及び出資金最大値テキスト">
          <a:extLst>
            <a:ext uri="{FF2B5EF4-FFF2-40B4-BE49-F238E27FC236}">
              <a16:creationId xmlns:a16="http://schemas.microsoft.com/office/drawing/2014/main" id="{00000000-0008-0000-0600-0000E3020000}"/>
            </a:ext>
          </a:extLst>
        </xdr:cNvPr>
        <xdr:cNvSpPr txBox="1"/>
      </xdr:nvSpPr>
      <xdr:spPr>
        <a:xfrm>
          <a:off x="22212300" y="51306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56,842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40442</xdr:rowOff>
    </xdr:from>
    <xdr:to>
      <xdr:col>116</xdr:col>
      <xdr:colOff>152400</xdr:colOff>
      <xdr:row>31</xdr:row>
      <xdr:rowOff>40442</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22072600" y="53553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125778</xdr:rowOff>
    </xdr:from>
    <xdr:to>
      <xdr:col>116</xdr:col>
      <xdr:colOff>63500</xdr:colOff>
      <xdr:row>38</xdr:row>
      <xdr:rowOff>134991</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flipV="1">
          <a:off x="21323300" y="6640878"/>
          <a:ext cx="838200" cy="9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122338</xdr:rowOff>
    </xdr:from>
    <xdr:ext cx="469744" cy="259045"/>
    <xdr:sp macro="" textlink="">
      <xdr:nvSpPr>
        <xdr:cNvPr id="742" name="投資及び出資金平均値テキスト">
          <a:extLst>
            <a:ext uri="{FF2B5EF4-FFF2-40B4-BE49-F238E27FC236}">
              <a16:creationId xmlns:a16="http://schemas.microsoft.com/office/drawing/2014/main" id="{00000000-0008-0000-0600-0000E6020000}"/>
            </a:ext>
          </a:extLst>
        </xdr:cNvPr>
        <xdr:cNvSpPr txBox="1"/>
      </xdr:nvSpPr>
      <xdr:spPr>
        <a:xfrm>
          <a:off x="22212300" y="62945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99461</xdr:rowOff>
    </xdr:from>
    <xdr:to>
      <xdr:col>116</xdr:col>
      <xdr:colOff>114300</xdr:colOff>
      <xdr:row>38</xdr:row>
      <xdr:rowOff>29611</xdr:rowOff>
    </xdr:to>
    <xdr:sp macro="" textlink="">
      <xdr:nvSpPr>
        <xdr:cNvPr id="743" name="フローチャート: 判断 742">
          <a:extLst>
            <a:ext uri="{FF2B5EF4-FFF2-40B4-BE49-F238E27FC236}">
              <a16:creationId xmlns:a16="http://schemas.microsoft.com/office/drawing/2014/main" id="{00000000-0008-0000-0600-0000E7020000}"/>
            </a:ext>
          </a:extLst>
        </xdr:cNvPr>
        <xdr:cNvSpPr/>
      </xdr:nvSpPr>
      <xdr:spPr>
        <a:xfrm>
          <a:off x="22110700" y="644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134991</xdr:rowOff>
    </xdr:from>
    <xdr:to>
      <xdr:col>111</xdr:col>
      <xdr:colOff>177800</xdr:colOff>
      <xdr:row>38</xdr:row>
      <xdr:rowOff>139609</xdr:rowOff>
    </xdr:to>
    <xdr:cxnSp macro="">
      <xdr:nvCxnSpPr>
        <xdr:cNvPr id="744" name="直線コネクタ 743">
          <a:extLst>
            <a:ext uri="{FF2B5EF4-FFF2-40B4-BE49-F238E27FC236}">
              <a16:creationId xmlns:a16="http://schemas.microsoft.com/office/drawing/2014/main" id="{00000000-0008-0000-0600-0000E8020000}"/>
            </a:ext>
          </a:extLst>
        </xdr:cNvPr>
        <xdr:cNvCxnSpPr/>
      </xdr:nvCxnSpPr>
      <xdr:spPr>
        <a:xfrm flipV="1">
          <a:off x="20434300" y="6650091"/>
          <a:ext cx="889000" cy="4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146027</xdr:rowOff>
    </xdr:from>
    <xdr:to>
      <xdr:col>112</xdr:col>
      <xdr:colOff>38100</xdr:colOff>
      <xdr:row>38</xdr:row>
      <xdr:rowOff>76177</xdr:rowOff>
    </xdr:to>
    <xdr:sp macro="" textlink="">
      <xdr:nvSpPr>
        <xdr:cNvPr id="745" name="フローチャート: 判断 744">
          <a:extLst>
            <a:ext uri="{FF2B5EF4-FFF2-40B4-BE49-F238E27FC236}">
              <a16:creationId xmlns:a16="http://schemas.microsoft.com/office/drawing/2014/main" id="{00000000-0008-0000-0600-0000E9020000}"/>
            </a:ext>
          </a:extLst>
        </xdr:cNvPr>
        <xdr:cNvSpPr/>
      </xdr:nvSpPr>
      <xdr:spPr>
        <a:xfrm>
          <a:off x="21272500" y="6489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92704</xdr:rowOff>
    </xdr:from>
    <xdr:ext cx="469744"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088428" y="6264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137802</xdr:rowOff>
    </xdr:from>
    <xdr:to>
      <xdr:col>107</xdr:col>
      <xdr:colOff>50800</xdr:colOff>
      <xdr:row>38</xdr:row>
      <xdr:rowOff>139609</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a:off x="19545300" y="6652902"/>
          <a:ext cx="889000" cy="18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157206</xdr:rowOff>
    </xdr:from>
    <xdr:to>
      <xdr:col>107</xdr:col>
      <xdr:colOff>101600</xdr:colOff>
      <xdr:row>38</xdr:row>
      <xdr:rowOff>87356</xdr:rowOff>
    </xdr:to>
    <xdr:sp macro=""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20383500" y="6500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103883</xdr:rowOff>
    </xdr:from>
    <xdr:ext cx="469744"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20199428" y="62760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137802</xdr:rowOff>
    </xdr:from>
    <xdr:to>
      <xdr:col>102</xdr:col>
      <xdr:colOff>114300</xdr:colOff>
      <xdr:row>38</xdr:row>
      <xdr:rowOff>137894</xdr:rowOff>
    </xdr:to>
    <xdr:cxnSp macro="">
      <xdr:nvCxnSpPr>
        <xdr:cNvPr id="750" name="直線コネクタ 749">
          <a:extLst>
            <a:ext uri="{FF2B5EF4-FFF2-40B4-BE49-F238E27FC236}">
              <a16:creationId xmlns:a16="http://schemas.microsoft.com/office/drawing/2014/main" id="{00000000-0008-0000-0600-0000EE020000}"/>
            </a:ext>
          </a:extLst>
        </xdr:cNvPr>
        <xdr:cNvCxnSpPr/>
      </xdr:nvCxnSpPr>
      <xdr:spPr>
        <a:xfrm flipV="1">
          <a:off x="18656300" y="6652902"/>
          <a:ext cx="889000" cy="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160086</xdr:rowOff>
    </xdr:from>
    <xdr:to>
      <xdr:col>102</xdr:col>
      <xdr:colOff>165100</xdr:colOff>
      <xdr:row>38</xdr:row>
      <xdr:rowOff>90236</xdr:rowOff>
    </xdr:to>
    <xdr:sp macro="" textlink="">
      <xdr:nvSpPr>
        <xdr:cNvPr id="751" name="フローチャート: 判断 750">
          <a:extLst>
            <a:ext uri="{FF2B5EF4-FFF2-40B4-BE49-F238E27FC236}">
              <a16:creationId xmlns:a16="http://schemas.microsoft.com/office/drawing/2014/main" id="{00000000-0008-0000-0600-0000EF020000}"/>
            </a:ext>
          </a:extLst>
        </xdr:cNvPr>
        <xdr:cNvSpPr/>
      </xdr:nvSpPr>
      <xdr:spPr>
        <a:xfrm>
          <a:off x="19494500" y="6503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106763</xdr:rowOff>
    </xdr:from>
    <xdr:ext cx="469744"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19310428" y="62789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165915</xdr:rowOff>
    </xdr:from>
    <xdr:to>
      <xdr:col>98</xdr:col>
      <xdr:colOff>38100</xdr:colOff>
      <xdr:row>38</xdr:row>
      <xdr:rowOff>96065</xdr:rowOff>
    </xdr:to>
    <xdr:sp macro="" textlink="">
      <xdr:nvSpPr>
        <xdr:cNvPr id="753" name="フローチャート: 判断 752">
          <a:extLst>
            <a:ext uri="{FF2B5EF4-FFF2-40B4-BE49-F238E27FC236}">
              <a16:creationId xmlns:a16="http://schemas.microsoft.com/office/drawing/2014/main" id="{00000000-0008-0000-0600-0000F1020000}"/>
            </a:ext>
          </a:extLst>
        </xdr:cNvPr>
        <xdr:cNvSpPr/>
      </xdr:nvSpPr>
      <xdr:spPr>
        <a:xfrm>
          <a:off x="18605500" y="6509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112592</xdr:rowOff>
    </xdr:from>
    <xdr:ext cx="469744"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18421428" y="62847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74978</xdr:rowOff>
    </xdr:from>
    <xdr:to>
      <xdr:col>116</xdr:col>
      <xdr:colOff>114300</xdr:colOff>
      <xdr:row>39</xdr:row>
      <xdr:rowOff>5128</xdr:rowOff>
    </xdr:to>
    <xdr:sp macro="" textlink="">
      <xdr:nvSpPr>
        <xdr:cNvPr id="760" name="楕円 759">
          <a:extLst>
            <a:ext uri="{FF2B5EF4-FFF2-40B4-BE49-F238E27FC236}">
              <a16:creationId xmlns:a16="http://schemas.microsoft.com/office/drawing/2014/main" id="{00000000-0008-0000-0600-0000F8020000}"/>
            </a:ext>
          </a:extLst>
        </xdr:cNvPr>
        <xdr:cNvSpPr/>
      </xdr:nvSpPr>
      <xdr:spPr>
        <a:xfrm>
          <a:off x="22110700" y="65900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161355</xdr:rowOff>
    </xdr:from>
    <xdr:ext cx="378565" cy="259045"/>
    <xdr:sp macro="" textlink="">
      <xdr:nvSpPr>
        <xdr:cNvPr id="761" name="投資及び出資金該当値テキスト">
          <a:extLst>
            <a:ext uri="{FF2B5EF4-FFF2-40B4-BE49-F238E27FC236}">
              <a16:creationId xmlns:a16="http://schemas.microsoft.com/office/drawing/2014/main" id="{00000000-0008-0000-0600-0000F9020000}"/>
            </a:ext>
          </a:extLst>
        </xdr:cNvPr>
        <xdr:cNvSpPr txBox="1"/>
      </xdr:nvSpPr>
      <xdr:spPr>
        <a:xfrm>
          <a:off x="22212300" y="65050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84191</xdr:rowOff>
    </xdr:from>
    <xdr:to>
      <xdr:col>112</xdr:col>
      <xdr:colOff>38100</xdr:colOff>
      <xdr:row>39</xdr:row>
      <xdr:rowOff>14341</xdr:rowOff>
    </xdr:to>
    <xdr:sp macro="" textlink="">
      <xdr:nvSpPr>
        <xdr:cNvPr id="762" name="楕円 761">
          <a:extLst>
            <a:ext uri="{FF2B5EF4-FFF2-40B4-BE49-F238E27FC236}">
              <a16:creationId xmlns:a16="http://schemas.microsoft.com/office/drawing/2014/main" id="{00000000-0008-0000-0600-0000FA020000}"/>
            </a:ext>
          </a:extLst>
        </xdr:cNvPr>
        <xdr:cNvSpPr/>
      </xdr:nvSpPr>
      <xdr:spPr>
        <a:xfrm>
          <a:off x="21272500" y="6599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39</xdr:row>
      <xdr:rowOff>5468</xdr:rowOff>
    </xdr:from>
    <xdr:ext cx="378565"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21134017" y="669201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88809</xdr:rowOff>
    </xdr:from>
    <xdr:to>
      <xdr:col>107</xdr:col>
      <xdr:colOff>101600</xdr:colOff>
      <xdr:row>39</xdr:row>
      <xdr:rowOff>18959</xdr:rowOff>
    </xdr:to>
    <xdr:sp macro="" textlink="">
      <xdr:nvSpPr>
        <xdr:cNvPr id="764" name="楕円 763">
          <a:extLst>
            <a:ext uri="{FF2B5EF4-FFF2-40B4-BE49-F238E27FC236}">
              <a16:creationId xmlns:a16="http://schemas.microsoft.com/office/drawing/2014/main" id="{00000000-0008-0000-0600-0000FC020000}"/>
            </a:ext>
          </a:extLst>
        </xdr:cNvPr>
        <xdr:cNvSpPr/>
      </xdr:nvSpPr>
      <xdr:spPr>
        <a:xfrm>
          <a:off x="20383500" y="66039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10086</xdr:rowOff>
    </xdr:from>
    <xdr:ext cx="249299"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20309650" y="669663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87002</xdr:rowOff>
    </xdr:from>
    <xdr:to>
      <xdr:col>102</xdr:col>
      <xdr:colOff>165100</xdr:colOff>
      <xdr:row>39</xdr:row>
      <xdr:rowOff>17152</xdr:rowOff>
    </xdr:to>
    <xdr:sp macro="" textlink="">
      <xdr:nvSpPr>
        <xdr:cNvPr id="766" name="楕円 765">
          <a:extLst>
            <a:ext uri="{FF2B5EF4-FFF2-40B4-BE49-F238E27FC236}">
              <a16:creationId xmlns:a16="http://schemas.microsoft.com/office/drawing/2014/main" id="{00000000-0008-0000-0600-0000FE020000}"/>
            </a:ext>
          </a:extLst>
        </xdr:cNvPr>
        <xdr:cNvSpPr/>
      </xdr:nvSpPr>
      <xdr:spPr>
        <a:xfrm>
          <a:off x="19494500" y="66021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147833</xdr:colOff>
      <xdr:row>39</xdr:row>
      <xdr:rowOff>8279</xdr:rowOff>
    </xdr:from>
    <xdr:ext cx="313932" cy="259045"/>
    <xdr:sp macro="" textlink="">
      <xdr:nvSpPr>
        <xdr:cNvPr id="767" name="テキスト ボックス 766">
          <a:extLst>
            <a:ext uri="{FF2B5EF4-FFF2-40B4-BE49-F238E27FC236}">
              <a16:creationId xmlns:a16="http://schemas.microsoft.com/office/drawing/2014/main" id="{00000000-0008-0000-0600-0000FF020000}"/>
            </a:ext>
          </a:extLst>
        </xdr:cNvPr>
        <xdr:cNvSpPr txBox="1"/>
      </xdr:nvSpPr>
      <xdr:spPr>
        <a:xfrm>
          <a:off x="19388333" y="669482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87094</xdr:rowOff>
    </xdr:from>
    <xdr:to>
      <xdr:col>98</xdr:col>
      <xdr:colOff>38100</xdr:colOff>
      <xdr:row>39</xdr:row>
      <xdr:rowOff>17244</xdr:rowOff>
    </xdr:to>
    <xdr:sp macro="" textlink="">
      <xdr:nvSpPr>
        <xdr:cNvPr id="768" name="楕円 767">
          <a:extLst>
            <a:ext uri="{FF2B5EF4-FFF2-40B4-BE49-F238E27FC236}">
              <a16:creationId xmlns:a16="http://schemas.microsoft.com/office/drawing/2014/main" id="{00000000-0008-0000-0600-000000030000}"/>
            </a:ext>
          </a:extLst>
        </xdr:cNvPr>
        <xdr:cNvSpPr/>
      </xdr:nvSpPr>
      <xdr:spPr>
        <a:xfrm>
          <a:off x="18605500" y="6602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39</xdr:row>
      <xdr:rowOff>8371</xdr:rowOff>
    </xdr:from>
    <xdr:ext cx="313932" cy="259045"/>
    <xdr:sp macro="" textlink="">
      <xdr:nvSpPr>
        <xdr:cNvPr id="769" name="テキスト ボックス 768">
          <a:extLst>
            <a:ext uri="{FF2B5EF4-FFF2-40B4-BE49-F238E27FC236}">
              <a16:creationId xmlns:a16="http://schemas.microsoft.com/office/drawing/2014/main" id="{00000000-0008-0000-0600-000001030000}"/>
            </a:ext>
          </a:extLst>
        </xdr:cNvPr>
        <xdr:cNvSpPr txBox="1"/>
      </xdr:nvSpPr>
      <xdr:spPr>
        <a:xfrm>
          <a:off x="18499333" y="6694921"/>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87" name="テキスト ボックス 786">
          <a:extLst>
            <a:ext uri="{FF2B5EF4-FFF2-40B4-BE49-F238E27FC236}">
              <a16:creationId xmlns:a16="http://schemas.microsoft.com/office/drawing/2014/main" id="{00000000-0008-0000-0600-000013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89" name="テキスト ボックス 788">
          <a:extLst>
            <a:ext uri="{FF2B5EF4-FFF2-40B4-BE49-F238E27FC236}">
              <a16:creationId xmlns:a16="http://schemas.microsoft.com/office/drawing/2014/main" id="{00000000-0008-0000-0600-000015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91" name="テキスト ボックス 790">
          <a:extLst>
            <a:ext uri="{FF2B5EF4-FFF2-40B4-BE49-F238E27FC236}">
              <a16:creationId xmlns:a16="http://schemas.microsoft.com/office/drawing/2014/main" id="{00000000-0008-0000-0600-000017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2" name="貸付金グラフ枠">
          <a:extLst>
            <a:ext uri="{FF2B5EF4-FFF2-40B4-BE49-F238E27FC236}">
              <a16:creationId xmlns:a16="http://schemas.microsoft.com/office/drawing/2014/main" id="{00000000-0008-0000-0600-000018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42621</xdr:rowOff>
    </xdr:from>
    <xdr:to>
      <xdr:col>116</xdr:col>
      <xdr:colOff>62864</xdr:colOff>
      <xdr:row>59</xdr:row>
      <xdr:rowOff>44450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flipV="1">
          <a:off x="22159595" y="8615121"/>
          <a:ext cx="1269" cy="15448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94" name="貸付金最小値テキスト">
          <a:extLst>
            <a:ext uri="{FF2B5EF4-FFF2-40B4-BE49-F238E27FC236}">
              <a16:creationId xmlns:a16="http://schemas.microsoft.com/office/drawing/2014/main" id="{00000000-0008-0000-0600-00001A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48</xdr:row>
      <xdr:rowOff>160748</xdr:rowOff>
    </xdr:from>
    <xdr:ext cx="534377" cy="259045"/>
    <xdr:sp macro="" textlink="">
      <xdr:nvSpPr>
        <xdr:cNvPr id="796" name="貸付金最大値テキスト">
          <a:extLst>
            <a:ext uri="{FF2B5EF4-FFF2-40B4-BE49-F238E27FC236}">
              <a16:creationId xmlns:a16="http://schemas.microsoft.com/office/drawing/2014/main" id="{00000000-0008-0000-0600-00001C030000}"/>
            </a:ext>
          </a:extLst>
        </xdr:cNvPr>
        <xdr:cNvSpPr txBox="1"/>
      </xdr:nvSpPr>
      <xdr:spPr>
        <a:xfrm>
          <a:off x="22212300" y="8390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40,548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42621</xdr:rowOff>
    </xdr:from>
    <xdr:to>
      <xdr:col>116</xdr:col>
      <xdr:colOff>152400</xdr:colOff>
      <xdr:row>50</xdr:row>
      <xdr:rowOff>42621</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a:off x="22072600" y="86151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44450</xdr:rowOff>
    </xdr:from>
    <xdr:to>
      <xdr:col>116</xdr:col>
      <xdr:colOff>63500</xdr:colOff>
      <xdr:row>59</xdr:row>
      <xdr:rowOff>44450</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21323300" y="10160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19994</xdr:rowOff>
    </xdr:from>
    <xdr:ext cx="469744" cy="259045"/>
    <xdr:sp macro="" textlink="">
      <xdr:nvSpPr>
        <xdr:cNvPr id="799" name="貸付金平均値テキスト">
          <a:extLst>
            <a:ext uri="{FF2B5EF4-FFF2-40B4-BE49-F238E27FC236}">
              <a16:creationId xmlns:a16="http://schemas.microsoft.com/office/drawing/2014/main" id="{00000000-0008-0000-0600-00001F030000}"/>
            </a:ext>
          </a:extLst>
        </xdr:cNvPr>
        <xdr:cNvSpPr txBox="1"/>
      </xdr:nvSpPr>
      <xdr:spPr>
        <a:xfrm>
          <a:off x="22212300" y="979264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168567</xdr:rowOff>
    </xdr:from>
    <xdr:to>
      <xdr:col>116</xdr:col>
      <xdr:colOff>114300</xdr:colOff>
      <xdr:row>58</xdr:row>
      <xdr:rowOff>98717</xdr:rowOff>
    </xdr:to>
    <xdr:sp macro="" textlink="">
      <xdr:nvSpPr>
        <xdr:cNvPr id="800" name="フローチャート: 判断 799">
          <a:extLst>
            <a:ext uri="{FF2B5EF4-FFF2-40B4-BE49-F238E27FC236}">
              <a16:creationId xmlns:a16="http://schemas.microsoft.com/office/drawing/2014/main" id="{00000000-0008-0000-0600-000020030000}"/>
            </a:ext>
          </a:extLst>
        </xdr:cNvPr>
        <xdr:cNvSpPr/>
      </xdr:nvSpPr>
      <xdr:spPr>
        <a:xfrm>
          <a:off x="22110700" y="99412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44450</xdr:rowOff>
    </xdr:from>
    <xdr:to>
      <xdr:col>111</xdr:col>
      <xdr:colOff>177800</xdr:colOff>
      <xdr:row>59</xdr:row>
      <xdr:rowOff>44450</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2043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140183</xdr:rowOff>
    </xdr:from>
    <xdr:to>
      <xdr:col>112</xdr:col>
      <xdr:colOff>38100</xdr:colOff>
      <xdr:row>58</xdr:row>
      <xdr:rowOff>70333</xdr:rowOff>
    </xdr:to>
    <xdr:sp macro="" textlink="">
      <xdr:nvSpPr>
        <xdr:cNvPr id="802" name="フローチャート: 判断 801">
          <a:extLst>
            <a:ext uri="{FF2B5EF4-FFF2-40B4-BE49-F238E27FC236}">
              <a16:creationId xmlns:a16="http://schemas.microsoft.com/office/drawing/2014/main" id="{00000000-0008-0000-0600-000022030000}"/>
            </a:ext>
          </a:extLst>
        </xdr:cNvPr>
        <xdr:cNvSpPr/>
      </xdr:nvSpPr>
      <xdr:spPr>
        <a:xfrm>
          <a:off x="21272500" y="9912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86860</xdr:rowOff>
    </xdr:from>
    <xdr:ext cx="469744"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1088428" y="96880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44450</xdr:rowOff>
    </xdr:from>
    <xdr:to>
      <xdr:col>107</xdr:col>
      <xdr:colOff>50800</xdr:colOff>
      <xdr:row>59</xdr:row>
      <xdr:rowOff>44450</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a:off x="19545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5461</xdr:rowOff>
    </xdr:from>
    <xdr:to>
      <xdr:col>107</xdr:col>
      <xdr:colOff>101600</xdr:colOff>
      <xdr:row>58</xdr:row>
      <xdr:rowOff>107061</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20383500" y="9949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123588</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0199428" y="97247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44450</xdr:rowOff>
    </xdr:from>
    <xdr:to>
      <xdr:col>102</xdr:col>
      <xdr:colOff>114300</xdr:colOff>
      <xdr:row>59</xdr:row>
      <xdr:rowOff>44450</xdr:rowOff>
    </xdr:to>
    <xdr:cxnSp macro="">
      <xdr:nvCxnSpPr>
        <xdr:cNvPr id="807" name="直線コネクタ 806">
          <a:extLst>
            <a:ext uri="{FF2B5EF4-FFF2-40B4-BE49-F238E27FC236}">
              <a16:creationId xmlns:a16="http://schemas.microsoft.com/office/drawing/2014/main" id="{00000000-0008-0000-0600-000027030000}"/>
            </a:ext>
          </a:extLst>
        </xdr:cNvPr>
        <xdr:cNvCxnSpPr/>
      </xdr:nvCxnSpPr>
      <xdr:spPr>
        <a:xfrm>
          <a:off x="18656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162585</xdr:rowOff>
    </xdr:from>
    <xdr:to>
      <xdr:col>102</xdr:col>
      <xdr:colOff>165100</xdr:colOff>
      <xdr:row>58</xdr:row>
      <xdr:rowOff>92735</xdr:rowOff>
    </xdr:to>
    <xdr:sp macro=""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19494500" y="9935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109262</xdr:rowOff>
    </xdr:from>
    <xdr:ext cx="469744"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9310428" y="97104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159842</xdr:rowOff>
    </xdr:from>
    <xdr:to>
      <xdr:col>98</xdr:col>
      <xdr:colOff>38100</xdr:colOff>
      <xdr:row>58</xdr:row>
      <xdr:rowOff>89992</xdr:rowOff>
    </xdr:to>
    <xdr:sp macro="" textlink="">
      <xdr:nvSpPr>
        <xdr:cNvPr id="810" name="フローチャート: 判断 809">
          <a:extLst>
            <a:ext uri="{FF2B5EF4-FFF2-40B4-BE49-F238E27FC236}">
              <a16:creationId xmlns:a16="http://schemas.microsoft.com/office/drawing/2014/main" id="{00000000-0008-0000-0600-00002A030000}"/>
            </a:ext>
          </a:extLst>
        </xdr:cNvPr>
        <xdr:cNvSpPr/>
      </xdr:nvSpPr>
      <xdr:spPr>
        <a:xfrm>
          <a:off x="18605500" y="9932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106519</xdr:rowOff>
    </xdr:from>
    <xdr:ext cx="469744"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18421428" y="97077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165100</xdr:rowOff>
    </xdr:from>
    <xdr:to>
      <xdr:col>116</xdr:col>
      <xdr:colOff>114300</xdr:colOff>
      <xdr:row>59</xdr:row>
      <xdr:rowOff>95250</xdr:rowOff>
    </xdr:to>
    <xdr:sp macro="" textlink="">
      <xdr:nvSpPr>
        <xdr:cNvPr id="817" name="楕円 816">
          <a:extLst>
            <a:ext uri="{FF2B5EF4-FFF2-40B4-BE49-F238E27FC236}">
              <a16:creationId xmlns:a16="http://schemas.microsoft.com/office/drawing/2014/main" id="{00000000-0008-0000-0600-000031030000}"/>
            </a:ext>
          </a:extLst>
        </xdr:cNvPr>
        <xdr:cNvSpPr/>
      </xdr:nvSpPr>
      <xdr:spPr>
        <a:xfrm>
          <a:off x="22110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80027</xdr:rowOff>
    </xdr:from>
    <xdr:ext cx="249299" cy="259045"/>
    <xdr:sp macro="" textlink="">
      <xdr:nvSpPr>
        <xdr:cNvPr id="818" name="貸付金該当値テキスト">
          <a:extLst>
            <a:ext uri="{FF2B5EF4-FFF2-40B4-BE49-F238E27FC236}">
              <a16:creationId xmlns:a16="http://schemas.microsoft.com/office/drawing/2014/main" id="{00000000-0008-0000-0600-000032030000}"/>
            </a:ext>
          </a:extLst>
        </xdr:cNvPr>
        <xdr:cNvSpPr txBox="1"/>
      </xdr:nvSpPr>
      <xdr:spPr>
        <a:xfrm>
          <a:off x="22212300" y="10024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165100</xdr:rowOff>
    </xdr:from>
    <xdr:to>
      <xdr:col>112</xdr:col>
      <xdr:colOff>38100</xdr:colOff>
      <xdr:row>59</xdr:row>
      <xdr:rowOff>95250</xdr:rowOff>
    </xdr:to>
    <xdr:sp macro="" textlink="">
      <xdr:nvSpPr>
        <xdr:cNvPr id="819" name="楕円 818">
          <a:extLst>
            <a:ext uri="{FF2B5EF4-FFF2-40B4-BE49-F238E27FC236}">
              <a16:creationId xmlns:a16="http://schemas.microsoft.com/office/drawing/2014/main" id="{00000000-0008-0000-0600-000033030000}"/>
            </a:ext>
          </a:extLst>
        </xdr:cNvPr>
        <xdr:cNvSpPr/>
      </xdr:nvSpPr>
      <xdr:spPr>
        <a:xfrm>
          <a:off x="2127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86377</xdr:rowOff>
    </xdr:from>
    <xdr:ext cx="249299"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2119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165100</xdr:rowOff>
    </xdr:from>
    <xdr:to>
      <xdr:col>107</xdr:col>
      <xdr:colOff>101600</xdr:colOff>
      <xdr:row>59</xdr:row>
      <xdr:rowOff>95250</xdr:rowOff>
    </xdr:to>
    <xdr:sp macro="" textlink="">
      <xdr:nvSpPr>
        <xdr:cNvPr id="821" name="楕円 820">
          <a:extLst>
            <a:ext uri="{FF2B5EF4-FFF2-40B4-BE49-F238E27FC236}">
              <a16:creationId xmlns:a16="http://schemas.microsoft.com/office/drawing/2014/main" id="{00000000-0008-0000-0600-000035030000}"/>
            </a:ext>
          </a:extLst>
        </xdr:cNvPr>
        <xdr:cNvSpPr/>
      </xdr:nvSpPr>
      <xdr:spPr>
        <a:xfrm>
          <a:off x="2038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86377</xdr:rowOff>
    </xdr:from>
    <xdr:ext cx="249299"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2030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165100</xdr:rowOff>
    </xdr:from>
    <xdr:to>
      <xdr:col>102</xdr:col>
      <xdr:colOff>165100</xdr:colOff>
      <xdr:row>59</xdr:row>
      <xdr:rowOff>95250</xdr:rowOff>
    </xdr:to>
    <xdr:sp macro="" textlink="">
      <xdr:nvSpPr>
        <xdr:cNvPr id="823" name="楕円 822">
          <a:extLst>
            <a:ext uri="{FF2B5EF4-FFF2-40B4-BE49-F238E27FC236}">
              <a16:creationId xmlns:a16="http://schemas.microsoft.com/office/drawing/2014/main" id="{00000000-0008-0000-0600-000037030000}"/>
            </a:ext>
          </a:extLst>
        </xdr:cNvPr>
        <xdr:cNvSpPr/>
      </xdr:nvSpPr>
      <xdr:spPr>
        <a:xfrm>
          <a:off x="19494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86377</xdr:rowOff>
    </xdr:from>
    <xdr:ext cx="249299" cy="259045"/>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19420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165100</xdr:rowOff>
    </xdr:from>
    <xdr:to>
      <xdr:col>98</xdr:col>
      <xdr:colOff>38100</xdr:colOff>
      <xdr:row>59</xdr:row>
      <xdr:rowOff>95250</xdr:rowOff>
    </xdr:to>
    <xdr:sp macro="" textlink="">
      <xdr:nvSpPr>
        <xdr:cNvPr id="825" name="楕円 824">
          <a:extLst>
            <a:ext uri="{FF2B5EF4-FFF2-40B4-BE49-F238E27FC236}">
              <a16:creationId xmlns:a16="http://schemas.microsoft.com/office/drawing/2014/main" id="{00000000-0008-0000-0600-000039030000}"/>
            </a:ext>
          </a:extLst>
        </xdr:cNvPr>
        <xdr:cNvSpPr/>
      </xdr:nvSpPr>
      <xdr:spPr>
        <a:xfrm>
          <a:off x="18605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86377</xdr:rowOff>
    </xdr:from>
    <xdr:ext cx="249299" cy="259045"/>
    <xdr:sp macro="" textlink="">
      <xdr:nvSpPr>
        <xdr:cNvPr id="826" name="テキスト ボックス 825">
          <a:extLst>
            <a:ext uri="{FF2B5EF4-FFF2-40B4-BE49-F238E27FC236}">
              <a16:creationId xmlns:a16="http://schemas.microsoft.com/office/drawing/2014/main" id="{00000000-0008-0000-0600-00003A030000}"/>
            </a:ext>
          </a:extLst>
        </xdr:cNvPr>
        <xdr:cNvSpPr txBox="1"/>
      </xdr:nvSpPr>
      <xdr:spPr>
        <a:xfrm>
          <a:off x="18531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39,185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macro="" textlink="">
      <xdr:nvSpPr>
        <xdr:cNvPr id="843" name="テキスト ボックス 842">
          <a:extLst>
            <a:ext uri="{FF2B5EF4-FFF2-40B4-BE49-F238E27FC236}">
              <a16:creationId xmlns:a16="http://schemas.microsoft.com/office/drawing/2014/main" id="{00000000-0008-0000-0600-00004B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8" name="繰出金グラフ枠">
          <a:extLst>
            <a:ext uri="{FF2B5EF4-FFF2-40B4-BE49-F238E27FC236}">
              <a16:creationId xmlns:a16="http://schemas.microsoft.com/office/drawing/2014/main" id="{00000000-0008-0000-0600-000050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57267</xdr:rowOff>
    </xdr:from>
    <xdr:to>
      <xdr:col>116</xdr:col>
      <xdr:colOff>62864</xdr:colOff>
      <xdr:row>77</xdr:row>
      <xdr:rowOff>151245</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flipV="1">
          <a:off x="22159595" y="12058767"/>
          <a:ext cx="1269" cy="12941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77</xdr:row>
      <xdr:rowOff>155072</xdr:rowOff>
    </xdr:from>
    <xdr:ext cx="534377" cy="259045"/>
    <xdr:sp macro="" textlink="">
      <xdr:nvSpPr>
        <xdr:cNvPr id="850" name="繰出金最小値テキスト">
          <a:extLst>
            <a:ext uri="{FF2B5EF4-FFF2-40B4-BE49-F238E27FC236}">
              <a16:creationId xmlns:a16="http://schemas.microsoft.com/office/drawing/2014/main" id="{00000000-0008-0000-0600-000052030000}"/>
            </a:ext>
          </a:extLst>
        </xdr:cNvPr>
        <xdr:cNvSpPr txBox="1"/>
      </xdr:nvSpPr>
      <xdr:spPr>
        <a:xfrm>
          <a:off x="22212300" y="13356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151245</xdr:rowOff>
    </xdr:from>
    <xdr:to>
      <xdr:col>116</xdr:col>
      <xdr:colOff>152400</xdr:colOff>
      <xdr:row>77</xdr:row>
      <xdr:rowOff>151245</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a:off x="22072600" y="133528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3944</xdr:rowOff>
    </xdr:from>
    <xdr:ext cx="534377" cy="259045"/>
    <xdr:sp macro="" textlink="">
      <xdr:nvSpPr>
        <xdr:cNvPr id="852" name="繰出金最大値テキスト">
          <a:extLst>
            <a:ext uri="{FF2B5EF4-FFF2-40B4-BE49-F238E27FC236}">
              <a16:creationId xmlns:a16="http://schemas.microsoft.com/office/drawing/2014/main" id="{00000000-0008-0000-0600-000054030000}"/>
            </a:ext>
          </a:extLst>
        </xdr:cNvPr>
        <xdr:cNvSpPr txBox="1"/>
      </xdr:nvSpPr>
      <xdr:spPr>
        <a:xfrm>
          <a:off x="22212300" y="11833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83,606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57267</xdr:rowOff>
    </xdr:from>
    <xdr:to>
      <xdr:col>116</xdr:col>
      <xdr:colOff>152400</xdr:colOff>
      <xdr:row>70</xdr:row>
      <xdr:rowOff>57267</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a:off x="22072600" y="12058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73</xdr:row>
      <xdr:rowOff>102461</xdr:rowOff>
    </xdr:from>
    <xdr:to>
      <xdr:col>116</xdr:col>
      <xdr:colOff>63500</xdr:colOff>
      <xdr:row>76</xdr:row>
      <xdr:rowOff>57336</xdr:rowOff>
    </xdr:to>
    <xdr:cxnSp macro="">
      <xdr:nvCxnSpPr>
        <xdr:cNvPr id="854" name="直線コネクタ 853">
          <a:extLst>
            <a:ext uri="{FF2B5EF4-FFF2-40B4-BE49-F238E27FC236}">
              <a16:creationId xmlns:a16="http://schemas.microsoft.com/office/drawing/2014/main" id="{00000000-0008-0000-0600-000056030000}"/>
            </a:ext>
          </a:extLst>
        </xdr:cNvPr>
        <xdr:cNvCxnSpPr/>
      </xdr:nvCxnSpPr>
      <xdr:spPr>
        <a:xfrm>
          <a:off x="21323300" y="12618311"/>
          <a:ext cx="838200" cy="4692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73</xdr:row>
      <xdr:rowOff>87957</xdr:rowOff>
    </xdr:from>
    <xdr:ext cx="534377" cy="259045"/>
    <xdr:sp macro="" textlink="">
      <xdr:nvSpPr>
        <xdr:cNvPr id="855" name="繰出金平均値テキスト">
          <a:extLst>
            <a:ext uri="{FF2B5EF4-FFF2-40B4-BE49-F238E27FC236}">
              <a16:creationId xmlns:a16="http://schemas.microsoft.com/office/drawing/2014/main" id="{00000000-0008-0000-0600-000057030000}"/>
            </a:ext>
          </a:extLst>
        </xdr:cNvPr>
        <xdr:cNvSpPr txBox="1"/>
      </xdr:nvSpPr>
      <xdr:spPr>
        <a:xfrm>
          <a:off x="22212300" y="126038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65080</xdr:rowOff>
    </xdr:from>
    <xdr:to>
      <xdr:col>116</xdr:col>
      <xdr:colOff>114300</xdr:colOff>
      <xdr:row>74</xdr:row>
      <xdr:rowOff>166680</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22110700" y="12752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73</xdr:row>
      <xdr:rowOff>96769</xdr:rowOff>
    </xdr:from>
    <xdr:to>
      <xdr:col>111</xdr:col>
      <xdr:colOff>177800</xdr:colOff>
      <xdr:row>73</xdr:row>
      <xdr:rowOff>102461</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20434300" y="12612619"/>
          <a:ext cx="889000" cy="5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73</xdr:row>
      <xdr:rowOff>15954</xdr:rowOff>
    </xdr:from>
    <xdr:to>
      <xdr:col>112</xdr:col>
      <xdr:colOff>38100</xdr:colOff>
      <xdr:row>73</xdr:row>
      <xdr:rowOff>117554</xdr:rowOff>
    </xdr:to>
    <xdr:sp macro="" textlink="">
      <xdr:nvSpPr>
        <xdr:cNvPr id="858" name="フローチャート: 判断 857">
          <a:extLst>
            <a:ext uri="{FF2B5EF4-FFF2-40B4-BE49-F238E27FC236}">
              <a16:creationId xmlns:a16="http://schemas.microsoft.com/office/drawing/2014/main" id="{00000000-0008-0000-0600-00005A030000}"/>
            </a:ext>
          </a:extLst>
        </xdr:cNvPr>
        <xdr:cNvSpPr/>
      </xdr:nvSpPr>
      <xdr:spPr>
        <a:xfrm>
          <a:off x="21272500" y="12531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71</xdr:row>
      <xdr:rowOff>134081</xdr:rowOff>
    </xdr:from>
    <xdr:ext cx="534377"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21056111" y="12307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73</xdr:row>
      <xdr:rowOff>68697</xdr:rowOff>
    </xdr:from>
    <xdr:to>
      <xdr:col>107</xdr:col>
      <xdr:colOff>50800</xdr:colOff>
      <xdr:row>73</xdr:row>
      <xdr:rowOff>96769</xdr:rowOff>
    </xdr:to>
    <xdr:cxnSp macro="">
      <xdr:nvCxnSpPr>
        <xdr:cNvPr id="860" name="直線コネクタ 859">
          <a:extLst>
            <a:ext uri="{FF2B5EF4-FFF2-40B4-BE49-F238E27FC236}">
              <a16:creationId xmlns:a16="http://schemas.microsoft.com/office/drawing/2014/main" id="{00000000-0008-0000-0600-00005C030000}"/>
            </a:ext>
          </a:extLst>
        </xdr:cNvPr>
        <xdr:cNvCxnSpPr/>
      </xdr:nvCxnSpPr>
      <xdr:spPr>
        <a:xfrm>
          <a:off x="19545300" y="12584547"/>
          <a:ext cx="889000" cy="28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72</xdr:row>
      <xdr:rowOff>150073</xdr:rowOff>
    </xdr:from>
    <xdr:to>
      <xdr:col>107</xdr:col>
      <xdr:colOff>101600</xdr:colOff>
      <xdr:row>73</xdr:row>
      <xdr:rowOff>80223</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20383500" y="124944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71</xdr:row>
      <xdr:rowOff>96750</xdr:rowOff>
    </xdr:from>
    <xdr:ext cx="534377"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20167111" y="12269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73</xdr:row>
      <xdr:rowOff>68697</xdr:rowOff>
    </xdr:from>
    <xdr:to>
      <xdr:col>102</xdr:col>
      <xdr:colOff>114300</xdr:colOff>
      <xdr:row>73</xdr:row>
      <xdr:rowOff>136797</xdr:rowOff>
    </xdr:to>
    <xdr:cxnSp macro="">
      <xdr:nvCxnSpPr>
        <xdr:cNvPr id="863" name="直線コネクタ 862">
          <a:extLst>
            <a:ext uri="{FF2B5EF4-FFF2-40B4-BE49-F238E27FC236}">
              <a16:creationId xmlns:a16="http://schemas.microsoft.com/office/drawing/2014/main" id="{00000000-0008-0000-0600-00005F030000}"/>
            </a:ext>
          </a:extLst>
        </xdr:cNvPr>
        <xdr:cNvCxnSpPr/>
      </xdr:nvCxnSpPr>
      <xdr:spPr>
        <a:xfrm flipV="1">
          <a:off x="18656300" y="12584547"/>
          <a:ext cx="889000" cy="6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73</xdr:row>
      <xdr:rowOff>25875</xdr:rowOff>
    </xdr:from>
    <xdr:to>
      <xdr:col>102</xdr:col>
      <xdr:colOff>165100</xdr:colOff>
      <xdr:row>73</xdr:row>
      <xdr:rowOff>127475</xdr:rowOff>
    </xdr:to>
    <xdr:sp macro="" textlink="">
      <xdr:nvSpPr>
        <xdr:cNvPr id="864" name="フローチャート: 判断 863">
          <a:extLst>
            <a:ext uri="{FF2B5EF4-FFF2-40B4-BE49-F238E27FC236}">
              <a16:creationId xmlns:a16="http://schemas.microsoft.com/office/drawing/2014/main" id="{00000000-0008-0000-0600-000060030000}"/>
            </a:ext>
          </a:extLst>
        </xdr:cNvPr>
        <xdr:cNvSpPr/>
      </xdr:nvSpPr>
      <xdr:spPr>
        <a:xfrm>
          <a:off x="19494500" y="12541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118602</xdr:rowOff>
    </xdr:from>
    <xdr:ext cx="534377"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19278111" y="12634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73</xdr:row>
      <xdr:rowOff>32276</xdr:rowOff>
    </xdr:from>
    <xdr:to>
      <xdr:col>98</xdr:col>
      <xdr:colOff>38100</xdr:colOff>
      <xdr:row>73</xdr:row>
      <xdr:rowOff>133876</xdr:rowOff>
    </xdr:to>
    <xdr:sp macro="" textlink="">
      <xdr:nvSpPr>
        <xdr:cNvPr id="866" name="フローチャート: 判断 865">
          <a:extLst>
            <a:ext uri="{FF2B5EF4-FFF2-40B4-BE49-F238E27FC236}">
              <a16:creationId xmlns:a16="http://schemas.microsoft.com/office/drawing/2014/main" id="{00000000-0008-0000-0600-000062030000}"/>
            </a:ext>
          </a:extLst>
        </xdr:cNvPr>
        <xdr:cNvSpPr/>
      </xdr:nvSpPr>
      <xdr:spPr>
        <a:xfrm>
          <a:off x="18605500" y="125481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71</xdr:row>
      <xdr:rowOff>150403</xdr:rowOff>
    </xdr:from>
    <xdr:ext cx="534377"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18389111" y="123233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6536</xdr:rowOff>
    </xdr:from>
    <xdr:to>
      <xdr:col>116</xdr:col>
      <xdr:colOff>114300</xdr:colOff>
      <xdr:row>76</xdr:row>
      <xdr:rowOff>108136</xdr:rowOff>
    </xdr:to>
    <xdr:sp macro="" textlink="">
      <xdr:nvSpPr>
        <xdr:cNvPr id="873" name="楕円 872">
          <a:extLst>
            <a:ext uri="{FF2B5EF4-FFF2-40B4-BE49-F238E27FC236}">
              <a16:creationId xmlns:a16="http://schemas.microsoft.com/office/drawing/2014/main" id="{00000000-0008-0000-0600-000069030000}"/>
            </a:ext>
          </a:extLst>
        </xdr:cNvPr>
        <xdr:cNvSpPr/>
      </xdr:nvSpPr>
      <xdr:spPr>
        <a:xfrm>
          <a:off x="22110700" y="13036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156413</xdr:rowOff>
    </xdr:from>
    <xdr:ext cx="534377" cy="259045"/>
    <xdr:sp macro="" textlink="">
      <xdr:nvSpPr>
        <xdr:cNvPr id="874" name="繰出金該当値テキスト">
          <a:extLst>
            <a:ext uri="{FF2B5EF4-FFF2-40B4-BE49-F238E27FC236}">
              <a16:creationId xmlns:a16="http://schemas.microsoft.com/office/drawing/2014/main" id="{00000000-0008-0000-0600-00006A030000}"/>
            </a:ext>
          </a:extLst>
        </xdr:cNvPr>
        <xdr:cNvSpPr txBox="1"/>
      </xdr:nvSpPr>
      <xdr:spPr>
        <a:xfrm>
          <a:off x="22212300" y="130151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38,603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73</xdr:row>
      <xdr:rowOff>51661</xdr:rowOff>
    </xdr:from>
    <xdr:to>
      <xdr:col>112</xdr:col>
      <xdr:colOff>38100</xdr:colOff>
      <xdr:row>73</xdr:row>
      <xdr:rowOff>153261</xdr:rowOff>
    </xdr:to>
    <xdr:sp macro="" textlink="">
      <xdr:nvSpPr>
        <xdr:cNvPr id="875" name="楕円 874">
          <a:extLst>
            <a:ext uri="{FF2B5EF4-FFF2-40B4-BE49-F238E27FC236}">
              <a16:creationId xmlns:a16="http://schemas.microsoft.com/office/drawing/2014/main" id="{00000000-0008-0000-0600-00006B030000}"/>
            </a:ext>
          </a:extLst>
        </xdr:cNvPr>
        <xdr:cNvSpPr/>
      </xdr:nvSpPr>
      <xdr:spPr>
        <a:xfrm>
          <a:off x="21272500" y="12567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144388</xdr:rowOff>
    </xdr:from>
    <xdr:ext cx="534377"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21056111" y="126602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73</xdr:row>
      <xdr:rowOff>45969</xdr:rowOff>
    </xdr:from>
    <xdr:to>
      <xdr:col>107</xdr:col>
      <xdr:colOff>101600</xdr:colOff>
      <xdr:row>73</xdr:row>
      <xdr:rowOff>147569</xdr:rowOff>
    </xdr:to>
    <xdr:sp macro="" textlink="">
      <xdr:nvSpPr>
        <xdr:cNvPr id="877" name="楕円 876">
          <a:extLst>
            <a:ext uri="{FF2B5EF4-FFF2-40B4-BE49-F238E27FC236}">
              <a16:creationId xmlns:a16="http://schemas.microsoft.com/office/drawing/2014/main" id="{00000000-0008-0000-0600-00006D030000}"/>
            </a:ext>
          </a:extLst>
        </xdr:cNvPr>
        <xdr:cNvSpPr/>
      </xdr:nvSpPr>
      <xdr:spPr>
        <a:xfrm>
          <a:off x="20383500" y="12561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138696</xdr:rowOff>
    </xdr:from>
    <xdr:ext cx="534377" cy="259045"/>
    <xdr:sp macro="" textlink="">
      <xdr:nvSpPr>
        <xdr:cNvPr id="878" name="テキスト ボックス 877">
          <a:extLst>
            <a:ext uri="{FF2B5EF4-FFF2-40B4-BE49-F238E27FC236}">
              <a16:creationId xmlns:a16="http://schemas.microsoft.com/office/drawing/2014/main" id="{00000000-0008-0000-0600-00006E030000}"/>
            </a:ext>
          </a:extLst>
        </xdr:cNvPr>
        <xdr:cNvSpPr txBox="1"/>
      </xdr:nvSpPr>
      <xdr:spPr>
        <a:xfrm>
          <a:off x="20167111" y="126545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73</xdr:row>
      <xdr:rowOff>17897</xdr:rowOff>
    </xdr:from>
    <xdr:to>
      <xdr:col>102</xdr:col>
      <xdr:colOff>165100</xdr:colOff>
      <xdr:row>73</xdr:row>
      <xdr:rowOff>119497</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19494500" y="125337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71</xdr:row>
      <xdr:rowOff>136024</xdr:rowOff>
    </xdr:from>
    <xdr:ext cx="534377"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19278111" y="12308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73</xdr:row>
      <xdr:rowOff>85997</xdr:rowOff>
    </xdr:from>
    <xdr:to>
      <xdr:col>98</xdr:col>
      <xdr:colOff>38100</xdr:colOff>
      <xdr:row>74</xdr:row>
      <xdr:rowOff>16147</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18605500" y="126018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7274</xdr:rowOff>
    </xdr:from>
    <xdr:ext cx="534377"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18389111" y="126945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1" name="テキスト ボックス 890">
          <a:extLst>
            <a:ext uri="{FF2B5EF4-FFF2-40B4-BE49-F238E27FC236}">
              <a16:creationId xmlns:a16="http://schemas.microsoft.com/office/drawing/2014/main" id="{00000000-0008-0000-0600-00007B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4" name="テキスト ボックス 893">
          <a:extLst>
            <a:ext uri="{FF2B5EF4-FFF2-40B4-BE49-F238E27FC236}">
              <a16:creationId xmlns:a16="http://schemas.microsoft.com/office/drawing/2014/main" id="{00000000-0008-0000-0600-00007E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6" name="テキスト ボックス 895">
          <a:extLst>
            <a:ext uri="{FF2B5EF4-FFF2-40B4-BE49-F238E27FC236}">
              <a16:creationId xmlns:a16="http://schemas.microsoft.com/office/drawing/2014/main" id="{00000000-0008-0000-0600-000080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7" name="前年度繰上充用金グラフ枠">
          <a:extLst>
            <a:ext uri="{FF2B5EF4-FFF2-40B4-BE49-F238E27FC236}">
              <a16:creationId xmlns:a16="http://schemas.microsoft.com/office/drawing/2014/main" id="{00000000-0008-0000-0600-000081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9" name="前年度繰上充用金最小値テキスト">
          <a:extLst>
            <a:ext uri="{FF2B5EF4-FFF2-40B4-BE49-F238E27FC236}">
              <a16:creationId xmlns:a16="http://schemas.microsoft.com/office/drawing/2014/main" id="{00000000-0008-0000-0600-000083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1" name="前年度繰上充用金最大値テキスト">
          <a:extLst>
            <a:ext uri="{FF2B5EF4-FFF2-40B4-BE49-F238E27FC236}">
              <a16:creationId xmlns:a16="http://schemas.microsoft.com/office/drawing/2014/main" id="{00000000-0008-0000-0600-000085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3" name="直線コネクタ 902">
          <a:extLst>
            <a:ext uri="{FF2B5EF4-FFF2-40B4-BE49-F238E27FC236}">
              <a16:creationId xmlns:a16="http://schemas.microsoft.com/office/drawing/2014/main" id="{00000000-0008-0000-0600-000087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4" name="前年度繰上充用金平均値テキスト">
          <a:extLst>
            <a:ext uri="{FF2B5EF4-FFF2-40B4-BE49-F238E27FC236}">
              <a16:creationId xmlns:a16="http://schemas.microsoft.com/office/drawing/2014/main" id="{00000000-0008-0000-0600-000088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7" name="フローチャート: 判断 906">
          <a:extLst>
            <a:ext uri="{FF2B5EF4-FFF2-40B4-BE49-F238E27FC236}">
              <a16:creationId xmlns:a16="http://schemas.microsoft.com/office/drawing/2014/main" id="{00000000-0008-0000-0600-00008B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9" name="直線コネクタ 908">
          <a:extLst>
            <a:ext uri="{FF2B5EF4-FFF2-40B4-BE49-F238E27FC236}">
              <a16:creationId xmlns:a16="http://schemas.microsoft.com/office/drawing/2014/main" id="{00000000-0008-0000-0600-00008D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2" name="直線コネクタ 911">
          <a:extLst>
            <a:ext uri="{FF2B5EF4-FFF2-40B4-BE49-F238E27FC236}">
              <a16:creationId xmlns:a16="http://schemas.microsoft.com/office/drawing/2014/main" id="{00000000-0008-0000-0600-000090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3" name="フローチャート: 判断 912">
          <a:extLst>
            <a:ext uri="{FF2B5EF4-FFF2-40B4-BE49-F238E27FC236}">
              <a16:creationId xmlns:a16="http://schemas.microsoft.com/office/drawing/2014/main" id="{00000000-0008-0000-0600-000091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5" name="フローチャート: 判断 914">
          <a:extLst>
            <a:ext uri="{FF2B5EF4-FFF2-40B4-BE49-F238E27FC236}">
              <a16:creationId xmlns:a16="http://schemas.microsoft.com/office/drawing/2014/main" id="{00000000-0008-0000-0600-000093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2" name="楕円 921">
          <a:extLst>
            <a:ext uri="{FF2B5EF4-FFF2-40B4-BE49-F238E27FC236}">
              <a16:creationId xmlns:a16="http://schemas.microsoft.com/office/drawing/2014/main" id="{00000000-0008-0000-0600-00009A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3" name="前年度繰上充用金該当値テキスト">
          <a:extLst>
            <a:ext uri="{FF2B5EF4-FFF2-40B4-BE49-F238E27FC236}">
              <a16:creationId xmlns:a16="http://schemas.microsoft.com/office/drawing/2014/main" id="{00000000-0008-0000-0600-00009B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4" name="楕円 923">
          <a:extLst>
            <a:ext uri="{FF2B5EF4-FFF2-40B4-BE49-F238E27FC236}">
              <a16:creationId xmlns:a16="http://schemas.microsoft.com/office/drawing/2014/main" id="{00000000-0008-0000-0600-00009C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6" name="楕円 925">
          <a:extLst>
            <a:ext uri="{FF2B5EF4-FFF2-40B4-BE49-F238E27FC236}">
              <a16:creationId xmlns:a16="http://schemas.microsoft.com/office/drawing/2014/main" id="{00000000-0008-0000-0600-00009E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7" name="テキスト ボックス 926">
          <a:extLst>
            <a:ext uri="{FF2B5EF4-FFF2-40B4-BE49-F238E27FC236}">
              <a16:creationId xmlns:a16="http://schemas.microsoft.com/office/drawing/2014/main" id="{00000000-0008-0000-0600-00009F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2" name="正方形/長方形 931">
          <a:extLst>
            <a:ext uri="{FF2B5EF4-FFF2-40B4-BE49-F238E27FC236}">
              <a16:creationId xmlns:a16="http://schemas.microsoft.com/office/drawing/2014/main" id="{00000000-0008-0000-0600-0000A4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3" name="正方形/長方形 932">
          <a:extLst>
            <a:ext uri="{FF2B5EF4-FFF2-40B4-BE49-F238E27FC236}">
              <a16:creationId xmlns:a16="http://schemas.microsoft.com/office/drawing/2014/main" id="{00000000-0008-0000-0600-0000A5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4" name="テキスト ボックス 933">
          <a:extLst>
            <a:ext uri="{FF2B5EF4-FFF2-40B4-BE49-F238E27FC236}">
              <a16:creationId xmlns:a16="http://schemas.microsoft.com/office/drawing/2014/main" id="{00000000-0008-0000-0600-0000A6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歳出決算総額は、住民一人当たり</a:t>
          </a:r>
          <a:r>
            <a:rPr kumimoji="1" lang="en-US" altLang="ja-JP" sz="1300">
              <a:latin typeface="ＭＳ Ｐゴシック" panose="020B0600070205080204" pitchFamily="50" charset="-128"/>
              <a:ea typeface="ＭＳ Ｐゴシック" panose="020B0600070205080204" pitchFamily="50" charset="-128"/>
            </a:rPr>
            <a:t>518,674</a:t>
          </a:r>
          <a:r>
            <a:rPr kumimoji="1" lang="ja-JP" altLang="en-US" sz="1300">
              <a:latin typeface="ＭＳ Ｐゴシック" panose="020B0600070205080204" pitchFamily="50" charset="-128"/>
              <a:ea typeface="ＭＳ Ｐゴシック" panose="020B0600070205080204" pitchFamily="50" charset="-128"/>
            </a:rPr>
            <a:t>円で、前年度比</a:t>
          </a:r>
          <a:r>
            <a:rPr kumimoji="1" lang="en-US" altLang="ja-JP" sz="1300">
              <a:latin typeface="ＭＳ Ｐゴシック" panose="020B0600070205080204" pitchFamily="50" charset="-128"/>
              <a:ea typeface="ＭＳ Ｐゴシック" panose="020B0600070205080204" pitchFamily="50" charset="-128"/>
            </a:rPr>
            <a:t>39,289</a:t>
          </a:r>
          <a:r>
            <a:rPr kumimoji="1" lang="ja-JP" altLang="en-US" sz="1300">
              <a:latin typeface="ＭＳ Ｐゴシック" panose="020B0600070205080204" pitchFamily="50" charset="-128"/>
              <a:ea typeface="ＭＳ Ｐゴシック" panose="020B0600070205080204" pitchFamily="50" charset="-128"/>
            </a:rPr>
            <a:t>円の減額となっている。主な減額要因は普通建設事業費と繰出金が減額したことである。繰出金が減額となったのは、下水道事業の公営企業化（法適用化）によるところが大きい。</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性質別にみると、扶助費以外の項目で類似団体平均を下回っており、現状は少額の経費で適正な行政運営ができている。</a:t>
          </a:r>
        </a:p>
        <a:p>
          <a:r>
            <a:rPr kumimoji="1" lang="ja-JP" altLang="en-US" sz="1300">
              <a:latin typeface="ＭＳ Ｐゴシック" panose="020B0600070205080204" pitchFamily="50" charset="-128"/>
              <a:ea typeface="ＭＳ Ｐゴシック" panose="020B0600070205080204" pitchFamily="50" charset="-128"/>
            </a:rPr>
            <a:t>扶助費については、子どもや障害者の支援、高齢者援助に係る経費であり、削減は難しいことから今後も同程度の金額で推移していく見込みである。　</a:t>
          </a:r>
        </a:p>
        <a:p>
          <a:r>
            <a:rPr kumimoji="1" lang="ja-JP" altLang="en-US" sz="1300">
              <a:latin typeface="ＭＳ Ｐゴシック" panose="020B0600070205080204" pitchFamily="50" charset="-128"/>
              <a:ea typeface="ＭＳ Ｐゴシック" panose="020B0600070205080204" pitchFamily="50" charset="-128"/>
            </a:rPr>
            <a:t>毎年人口減少が進んでいることも踏まえ、財政状況がより一層厳しくなることが想定される。普通建設事業費については、総合計画、総合戦略に基づく事業を計画的に実施していくことが重要であるが、財政状況に応じて平準化を図っていくことも必要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将来に過度の負担を残さないように先を見据えた財政運営に努め、現在の住民の負担軽減を図っていく。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群馬県甘楽町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12,368
12,134
58.61
6,761,796
6,414,966
286,808
3,871,478
4,737,460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8.1
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29</xdr:row>
      <xdr:rowOff>125603</xdr:rowOff>
    </xdr:from>
    <xdr:to>
      <xdr:col>24</xdr:col>
      <xdr:colOff>62865</xdr:colOff>
      <xdr:row>38</xdr:row>
      <xdr:rowOff>91504</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097653"/>
          <a:ext cx="1270" cy="15089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95331</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10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91504</xdr:rowOff>
    </xdr:from>
    <xdr:to>
      <xdr:col>24</xdr:col>
      <xdr:colOff>152400</xdr:colOff>
      <xdr:row>38</xdr:row>
      <xdr:rowOff>91504</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06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72280</xdr:rowOff>
    </xdr:from>
    <xdr:ext cx="534377"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48728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12,574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29</xdr:row>
      <xdr:rowOff>125603</xdr:rowOff>
    </xdr:from>
    <xdr:to>
      <xdr:col>24</xdr:col>
      <xdr:colOff>152400</xdr:colOff>
      <xdr:row>29</xdr:row>
      <xdr:rowOff>125603</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0976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110934</xdr:rowOff>
    </xdr:from>
    <xdr:to>
      <xdr:col>24</xdr:col>
      <xdr:colOff>63500</xdr:colOff>
      <xdr:row>37</xdr:row>
      <xdr:rowOff>144653</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6454584"/>
          <a:ext cx="838200" cy="33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127207</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9565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104330</xdr:rowOff>
    </xdr:from>
    <xdr:to>
      <xdr:col>24</xdr:col>
      <xdr:colOff>114300</xdr:colOff>
      <xdr:row>36</xdr:row>
      <xdr:rowOff>34480</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05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64643</xdr:rowOff>
    </xdr:from>
    <xdr:to>
      <xdr:col>19</xdr:col>
      <xdr:colOff>177800</xdr:colOff>
      <xdr:row>37</xdr:row>
      <xdr:rowOff>144653</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908300" y="6408293"/>
          <a:ext cx="889000" cy="80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130048</xdr:rowOff>
    </xdr:from>
    <xdr:to>
      <xdr:col>20</xdr:col>
      <xdr:colOff>38100</xdr:colOff>
      <xdr:row>36</xdr:row>
      <xdr:rowOff>60198</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30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76725</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9060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54928</xdr:rowOff>
    </xdr:from>
    <xdr:to>
      <xdr:col>15</xdr:col>
      <xdr:colOff>50800</xdr:colOff>
      <xdr:row>37</xdr:row>
      <xdr:rowOff>64643</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a:off x="2019300" y="6398578"/>
          <a:ext cx="889000" cy="9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163957</xdr:rowOff>
    </xdr:from>
    <xdr:to>
      <xdr:col>15</xdr:col>
      <xdr:colOff>101600</xdr:colOff>
      <xdr:row>36</xdr:row>
      <xdr:rowOff>94107</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164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110634</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9399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54928</xdr:rowOff>
    </xdr:from>
    <xdr:to>
      <xdr:col>10</xdr:col>
      <xdr:colOff>114300</xdr:colOff>
      <xdr:row>37</xdr:row>
      <xdr:rowOff>73978</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398578"/>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24130</xdr:rowOff>
    </xdr:from>
    <xdr:to>
      <xdr:col>10</xdr:col>
      <xdr:colOff>165100</xdr:colOff>
      <xdr:row>36</xdr:row>
      <xdr:rowOff>125730</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196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142257</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971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25654</xdr:rowOff>
    </xdr:from>
    <xdr:to>
      <xdr:col>6</xdr:col>
      <xdr:colOff>38100</xdr:colOff>
      <xdr:row>36</xdr:row>
      <xdr:rowOff>127254</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197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34</xdr:row>
      <xdr:rowOff>143781</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9730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60134</xdr:rowOff>
    </xdr:from>
    <xdr:to>
      <xdr:col>24</xdr:col>
      <xdr:colOff>114300</xdr:colOff>
      <xdr:row>37</xdr:row>
      <xdr:rowOff>161734</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03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38561</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3822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5,451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93853</xdr:rowOff>
    </xdr:from>
    <xdr:to>
      <xdr:col>20</xdr:col>
      <xdr:colOff>38100</xdr:colOff>
      <xdr:row>38</xdr:row>
      <xdr:rowOff>24003</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437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38</xdr:row>
      <xdr:rowOff>15130</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5302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13843</xdr:rowOff>
    </xdr:from>
    <xdr:to>
      <xdr:col>15</xdr:col>
      <xdr:colOff>101600</xdr:colOff>
      <xdr:row>37</xdr:row>
      <xdr:rowOff>115443</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3574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106570</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4502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4128</xdr:rowOff>
    </xdr:from>
    <xdr:to>
      <xdr:col>10</xdr:col>
      <xdr:colOff>165100</xdr:colOff>
      <xdr:row>37</xdr:row>
      <xdr:rowOff>105728</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347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96855</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4405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23178</xdr:rowOff>
    </xdr:from>
    <xdr:to>
      <xdr:col>6</xdr:col>
      <xdr:colOff>38100</xdr:colOff>
      <xdr:row>37</xdr:row>
      <xdr:rowOff>124778</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366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115905</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4595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a:extLst>
            <a:ext uri="{FF2B5EF4-FFF2-40B4-BE49-F238E27FC236}">
              <a16:creationId xmlns:a16="http://schemas.microsoft.com/office/drawing/2014/main" id="{00000000-0008-0000-0700-000071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総務費グラフ枠">
          <a:extLst>
            <a:ext uri="{FF2B5EF4-FFF2-40B4-BE49-F238E27FC236}">
              <a16:creationId xmlns:a16="http://schemas.microsoft.com/office/drawing/2014/main" id="{00000000-0008-0000-0700-000072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40638</xdr:rowOff>
    </xdr:from>
    <xdr:to>
      <xdr:col>24</xdr:col>
      <xdr:colOff>62865</xdr:colOff>
      <xdr:row>58</xdr:row>
      <xdr:rowOff>77260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flipV="1">
          <a:off x="4633595" y="8784588"/>
          <a:ext cx="1270" cy="12367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81087</xdr:rowOff>
    </xdr:from>
    <xdr:ext cx="534377" cy="259045"/>
    <xdr:sp macro="" textlink="">
      <xdr:nvSpPr>
        <xdr:cNvPr id="116" name="総務費最小値テキスト">
          <a:extLst>
            <a:ext uri="{FF2B5EF4-FFF2-40B4-BE49-F238E27FC236}">
              <a16:creationId xmlns:a16="http://schemas.microsoft.com/office/drawing/2014/main" id="{00000000-0008-0000-0700-000074000000}"/>
            </a:ext>
          </a:extLst>
        </xdr:cNvPr>
        <xdr:cNvSpPr txBox="1"/>
      </xdr:nvSpPr>
      <xdr:spPr>
        <a:xfrm>
          <a:off x="4686300" y="100251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59,120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77260</xdr:rowOff>
    </xdr:from>
    <xdr:to>
      <xdr:col>24</xdr:col>
      <xdr:colOff>152400</xdr:colOff>
      <xdr:row>58</xdr:row>
      <xdr:rowOff>77260</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100213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158765</xdr:rowOff>
    </xdr:from>
    <xdr:ext cx="599010" cy="259045"/>
    <xdr:sp macro="" textlink="">
      <xdr:nvSpPr>
        <xdr:cNvPr id="118" name="総務費最大値テキスト">
          <a:extLst>
            <a:ext uri="{FF2B5EF4-FFF2-40B4-BE49-F238E27FC236}">
              <a16:creationId xmlns:a16="http://schemas.microsoft.com/office/drawing/2014/main" id="{00000000-0008-0000-0700-000076000000}"/>
            </a:ext>
          </a:extLst>
        </xdr:cNvPr>
        <xdr:cNvSpPr txBox="1"/>
      </xdr:nvSpPr>
      <xdr:spPr>
        <a:xfrm>
          <a:off x="4686300" y="85598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437,834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40638</xdr:rowOff>
    </xdr:from>
    <xdr:to>
      <xdr:col>24</xdr:col>
      <xdr:colOff>152400</xdr:colOff>
      <xdr:row>51</xdr:row>
      <xdr:rowOff>40638</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a:off x="4546600" y="8784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58</xdr:row>
      <xdr:rowOff>2446</xdr:rowOff>
    </xdr:from>
    <xdr:to>
      <xdr:col>24</xdr:col>
      <xdr:colOff>63500</xdr:colOff>
      <xdr:row>58</xdr:row>
      <xdr:rowOff>21517</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flipV="1">
          <a:off x="3797300" y="9946546"/>
          <a:ext cx="838200" cy="190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79143</xdr:rowOff>
    </xdr:from>
    <xdr:ext cx="599010" cy="259045"/>
    <xdr:sp macro="" textlink="">
      <xdr:nvSpPr>
        <xdr:cNvPr id="121" name="総務費平均値テキスト">
          <a:extLst>
            <a:ext uri="{FF2B5EF4-FFF2-40B4-BE49-F238E27FC236}">
              <a16:creationId xmlns:a16="http://schemas.microsoft.com/office/drawing/2014/main" id="{00000000-0008-0000-0700-000079000000}"/>
            </a:ext>
          </a:extLst>
        </xdr:cNvPr>
        <xdr:cNvSpPr txBox="1"/>
      </xdr:nvSpPr>
      <xdr:spPr>
        <a:xfrm>
          <a:off x="4686300" y="950889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56266</xdr:rowOff>
    </xdr:from>
    <xdr:to>
      <xdr:col>24</xdr:col>
      <xdr:colOff>114300</xdr:colOff>
      <xdr:row>56</xdr:row>
      <xdr:rowOff>157866</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4584700" y="9657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58</xdr:row>
      <xdr:rowOff>21517</xdr:rowOff>
    </xdr:from>
    <xdr:to>
      <xdr:col>19</xdr:col>
      <xdr:colOff>177800</xdr:colOff>
      <xdr:row>58</xdr:row>
      <xdr:rowOff>41615</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flipV="1">
          <a:off x="2908300" y="9965617"/>
          <a:ext cx="889000" cy="200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98194</xdr:rowOff>
    </xdr:from>
    <xdr:to>
      <xdr:col>20</xdr:col>
      <xdr:colOff>38100</xdr:colOff>
      <xdr:row>57</xdr:row>
      <xdr:rowOff>28344</xdr:rowOff>
    </xdr:to>
    <xdr:sp macro="" textlink="">
      <xdr:nvSpPr>
        <xdr:cNvPr id="124" name="フローチャート: 判断 123">
          <a:extLst>
            <a:ext uri="{FF2B5EF4-FFF2-40B4-BE49-F238E27FC236}">
              <a16:creationId xmlns:a16="http://schemas.microsoft.com/office/drawing/2014/main" id="{00000000-0008-0000-0700-00007C000000}"/>
            </a:ext>
          </a:extLst>
        </xdr:cNvPr>
        <xdr:cNvSpPr/>
      </xdr:nvSpPr>
      <xdr:spPr>
        <a:xfrm>
          <a:off x="3746500" y="9699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44871</xdr:rowOff>
    </xdr:from>
    <xdr:ext cx="599010" cy="259045"/>
    <xdr:sp macro="" textlink="">
      <xdr:nvSpPr>
        <xdr:cNvPr id="125" name="テキスト ボックス 124">
          <a:extLst>
            <a:ext uri="{FF2B5EF4-FFF2-40B4-BE49-F238E27FC236}">
              <a16:creationId xmlns:a16="http://schemas.microsoft.com/office/drawing/2014/main" id="{00000000-0008-0000-0700-00007D000000}"/>
            </a:ext>
          </a:extLst>
        </xdr:cNvPr>
        <xdr:cNvSpPr txBox="1"/>
      </xdr:nvSpPr>
      <xdr:spPr>
        <a:xfrm>
          <a:off x="3497795" y="94746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144893</xdr:rowOff>
    </xdr:from>
    <xdr:to>
      <xdr:col>15</xdr:col>
      <xdr:colOff>50800</xdr:colOff>
      <xdr:row>58</xdr:row>
      <xdr:rowOff>41615</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a:off x="2019300" y="9917543"/>
          <a:ext cx="889000" cy="68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112887</xdr:rowOff>
    </xdr:from>
    <xdr:to>
      <xdr:col>15</xdr:col>
      <xdr:colOff>101600</xdr:colOff>
      <xdr:row>57</xdr:row>
      <xdr:rowOff>43037</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2857500" y="9714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59564</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2608795" y="94893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76528</xdr:rowOff>
    </xdr:from>
    <xdr:to>
      <xdr:col>10</xdr:col>
      <xdr:colOff>114300</xdr:colOff>
      <xdr:row>57</xdr:row>
      <xdr:rowOff>144893</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a:off x="1130300" y="9677728"/>
          <a:ext cx="889000" cy="239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121655</xdr:rowOff>
    </xdr:from>
    <xdr:to>
      <xdr:col>10</xdr:col>
      <xdr:colOff>165100</xdr:colOff>
      <xdr:row>57</xdr:row>
      <xdr:rowOff>51805</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968500" y="97228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68332</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1719795" y="94980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54</xdr:row>
      <xdr:rowOff>160289</xdr:rowOff>
    </xdr:from>
    <xdr:to>
      <xdr:col>6</xdr:col>
      <xdr:colOff>38100</xdr:colOff>
      <xdr:row>55</xdr:row>
      <xdr:rowOff>90439</xdr:rowOff>
    </xdr:to>
    <xdr:sp macro="" textlink="">
      <xdr:nvSpPr>
        <xdr:cNvPr id="132" name="フローチャート: 判断 131">
          <a:extLst>
            <a:ext uri="{FF2B5EF4-FFF2-40B4-BE49-F238E27FC236}">
              <a16:creationId xmlns:a16="http://schemas.microsoft.com/office/drawing/2014/main" id="{00000000-0008-0000-0700-000084000000}"/>
            </a:ext>
          </a:extLst>
        </xdr:cNvPr>
        <xdr:cNvSpPr/>
      </xdr:nvSpPr>
      <xdr:spPr>
        <a:xfrm>
          <a:off x="1079500" y="94185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53</xdr:row>
      <xdr:rowOff>106966</xdr:rowOff>
    </xdr:from>
    <xdr:ext cx="59901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830795" y="9193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123096</xdr:rowOff>
    </xdr:from>
    <xdr:to>
      <xdr:col>24</xdr:col>
      <xdr:colOff>114300</xdr:colOff>
      <xdr:row>58</xdr:row>
      <xdr:rowOff>53246</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4584700" y="9895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38023</xdr:rowOff>
    </xdr:from>
    <xdr:ext cx="534377" cy="259045"/>
    <xdr:sp macro="" textlink="">
      <xdr:nvSpPr>
        <xdr:cNvPr id="140" name="総務費該当値テキスト">
          <a:extLst>
            <a:ext uri="{FF2B5EF4-FFF2-40B4-BE49-F238E27FC236}">
              <a16:creationId xmlns:a16="http://schemas.microsoft.com/office/drawing/2014/main" id="{00000000-0008-0000-0700-00008C000000}"/>
            </a:ext>
          </a:extLst>
        </xdr:cNvPr>
        <xdr:cNvSpPr txBox="1"/>
      </xdr:nvSpPr>
      <xdr:spPr>
        <a:xfrm>
          <a:off x="4686300" y="9810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142167</xdr:rowOff>
    </xdr:from>
    <xdr:to>
      <xdr:col>20</xdr:col>
      <xdr:colOff>38100</xdr:colOff>
      <xdr:row>58</xdr:row>
      <xdr:rowOff>72317</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3746500" y="99148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63444</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3530111" y="100075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162265</xdr:rowOff>
    </xdr:from>
    <xdr:to>
      <xdr:col>15</xdr:col>
      <xdr:colOff>101600</xdr:colOff>
      <xdr:row>58</xdr:row>
      <xdr:rowOff>92415</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2857500" y="9934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83542</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2641111" y="10027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94093</xdr:rowOff>
    </xdr:from>
    <xdr:to>
      <xdr:col>10</xdr:col>
      <xdr:colOff>165100</xdr:colOff>
      <xdr:row>58</xdr:row>
      <xdr:rowOff>24243</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968500" y="9866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15370</xdr:rowOff>
    </xdr:from>
    <xdr:ext cx="534377"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1752111" y="99594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25728</xdr:rowOff>
    </xdr:from>
    <xdr:to>
      <xdr:col>6</xdr:col>
      <xdr:colOff>38100</xdr:colOff>
      <xdr:row>56</xdr:row>
      <xdr:rowOff>127328</xdr:rowOff>
    </xdr:to>
    <xdr:sp macro="" textlink="">
      <xdr:nvSpPr>
        <xdr:cNvPr id="147" name="楕円 146">
          <a:extLst>
            <a:ext uri="{FF2B5EF4-FFF2-40B4-BE49-F238E27FC236}">
              <a16:creationId xmlns:a16="http://schemas.microsoft.com/office/drawing/2014/main" id="{00000000-0008-0000-0700-000093000000}"/>
            </a:ext>
          </a:extLst>
        </xdr:cNvPr>
        <xdr:cNvSpPr/>
      </xdr:nvSpPr>
      <xdr:spPr>
        <a:xfrm>
          <a:off x="1079500" y="96269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118455</xdr:rowOff>
    </xdr:from>
    <xdr:ext cx="599010" cy="259045"/>
    <xdr:sp macro="" textlink="">
      <xdr:nvSpPr>
        <xdr:cNvPr id="148" name="テキスト ボックス 147">
          <a:extLst>
            <a:ext uri="{FF2B5EF4-FFF2-40B4-BE49-F238E27FC236}">
              <a16:creationId xmlns:a16="http://schemas.microsoft.com/office/drawing/2014/main" id="{00000000-0008-0000-0700-000094000000}"/>
            </a:ext>
          </a:extLst>
        </xdr:cNvPr>
        <xdr:cNvSpPr txBox="1"/>
      </xdr:nvSpPr>
      <xdr:spPr>
        <a:xfrm>
          <a:off x="830795" y="97196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1" name="テキスト ボックス 170">
          <a:extLst>
            <a:ext uri="{FF2B5EF4-FFF2-40B4-BE49-F238E27FC236}">
              <a16:creationId xmlns:a16="http://schemas.microsoft.com/office/drawing/2014/main" id="{00000000-0008-0000-0700-0000AB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民生費グラフ枠">
          <a:extLst>
            <a:ext uri="{FF2B5EF4-FFF2-40B4-BE49-F238E27FC236}">
              <a16:creationId xmlns:a16="http://schemas.microsoft.com/office/drawing/2014/main" id="{00000000-0008-0000-0700-0000AC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92997</xdr:rowOff>
    </xdr:from>
    <xdr:to>
      <xdr:col>24</xdr:col>
      <xdr:colOff>62865</xdr:colOff>
      <xdr:row>77</xdr:row>
      <xdr:rowOff>56254</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flipV="1">
          <a:off x="4633595" y="12094497"/>
          <a:ext cx="1270" cy="11634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60081</xdr:rowOff>
    </xdr:from>
    <xdr:ext cx="599010" cy="259045"/>
    <xdr:sp macro="" textlink="">
      <xdr:nvSpPr>
        <xdr:cNvPr id="174" name="民生費最小値テキスト">
          <a:extLst>
            <a:ext uri="{FF2B5EF4-FFF2-40B4-BE49-F238E27FC236}">
              <a16:creationId xmlns:a16="http://schemas.microsoft.com/office/drawing/2014/main" id="{00000000-0008-0000-0700-0000AE000000}"/>
            </a:ext>
          </a:extLst>
        </xdr:cNvPr>
        <xdr:cNvSpPr txBox="1"/>
      </xdr:nvSpPr>
      <xdr:spPr>
        <a:xfrm>
          <a:off x="4686300" y="132617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143,451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56254</xdr:rowOff>
    </xdr:from>
    <xdr:to>
      <xdr:col>24</xdr:col>
      <xdr:colOff>152400</xdr:colOff>
      <xdr:row>77</xdr:row>
      <xdr:rowOff>56254</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32579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39674</xdr:rowOff>
    </xdr:from>
    <xdr:ext cx="599010" cy="259045"/>
    <xdr:sp macro="" textlink="">
      <xdr:nvSpPr>
        <xdr:cNvPr id="176" name="民生費最大値テキスト">
          <a:extLst>
            <a:ext uri="{FF2B5EF4-FFF2-40B4-BE49-F238E27FC236}">
              <a16:creationId xmlns:a16="http://schemas.microsoft.com/office/drawing/2014/main" id="{00000000-0008-0000-0700-0000B0000000}"/>
            </a:ext>
          </a:extLst>
        </xdr:cNvPr>
        <xdr:cNvSpPr txBox="1"/>
      </xdr:nvSpPr>
      <xdr:spPr>
        <a:xfrm>
          <a:off x="4686300" y="11869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296,129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92997</xdr:rowOff>
    </xdr:from>
    <xdr:to>
      <xdr:col>24</xdr:col>
      <xdr:colOff>152400</xdr:colOff>
      <xdr:row>70</xdr:row>
      <xdr:rowOff>92997</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4546600" y="120944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85156</xdr:rowOff>
    </xdr:from>
    <xdr:to>
      <xdr:col>24</xdr:col>
      <xdr:colOff>63500</xdr:colOff>
      <xdr:row>76</xdr:row>
      <xdr:rowOff>149073</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flipV="1">
          <a:off x="3797300" y="13115356"/>
          <a:ext cx="838200" cy="639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165171</xdr:rowOff>
    </xdr:from>
    <xdr:ext cx="599010" cy="259045"/>
    <xdr:sp macro="" textlink="">
      <xdr:nvSpPr>
        <xdr:cNvPr id="179" name="民生費平均値テキスト">
          <a:extLst>
            <a:ext uri="{FF2B5EF4-FFF2-40B4-BE49-F238E27FC236}">
              <a16:creationId xmlns:a16="http://schemas.microsoft.com/office/drawing/2014/main" id="{00000000-0008-0000-0700-0000B3000000}"/>
            </a:ext>
          </a:extLst>
        </xdr:cNvPr>
        <xdr:cNvSpPr txBox="1"/>
      </xdr:nvSpPr>
      <xdr:spPr>
        <a:xfrm>
          <a:off x="4686300" y="1268102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192,993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142294</xdr:rowOff>
    </xdr:from>
    <xdr:to>
      <xdr:col>24</xdr:col>
      <xdr:colOff>114300</xdr:colOff>
      <xdr:row>75</xdr:row>
      <xdr:rowOff>72444</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4584700" y="12829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149073</xdr:rowOff>
    </xdr:from>
    <xdr:to>
      <xdr:col>19</xdr:col>
      <xdr:colOff>177800</xdr:colOff>
      <xdr:row>77</xdr:row>
      <xdr:rowOff>60292</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2908300" y="13179273"/>
          <a:ext cx="889000" cy="826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77295</xdr:rowOff>
    </xdr:from>
    <xdr:to>
      <xdr:col>20</xdr:col>
      <xdr:colOff>38100</xdr:colOff>
      <xdr:row>76</xdr:row>
      <xdr:rowOff>7445</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3746500" y="12936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23972</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3497795" y="127112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60292</xdr:rowOff>
    </xdr:from>
    <xdr:to>
      <xdr:col>15</xdr:col>
      <xdr:colOff>50800</xdr:colOff>
      <xdr:row>77</xdr:row>
      <xdr:rowOff>158369</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flipV="1">
          <a:off x="2019300" y="13261942"/>
          <a:ext cx="889000" cy="980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5096</xdr:rowOff>
    </xdr:from>
    <xdr:to>
      <xdr:col>15</xdr:col>
      <xdr:colOff>101600</xdr:colOff>
      <xdr:row>76</xdr:row>
      <xdr:rowOff>106696</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2857500" y="13035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123222</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608795" y="128105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158369</xdr:rowOff>
    </xdr:from>
    <xdr:to>
      <xdr:col>10</xdr:col>
      <xdr:colOff>114300</xdr:colOff>
      <xdr:row>79</xdr:row>
      <xdr:rowOff>6669</xdr:rowOff>
    </xdr:to>
    <xdr:cxnSp macro="">
      <xdr:nvCxnSpPr>
        <xdr:cNvPr id="187" name="直線コネクタ 186">
          <a:extLst>
            <a:ext uri="{FF2B5EF4-FFF2-40B4-BE49-F238E27FC236}">
              <a16:creationId xmlns:a16="http://schemas.microsoft.com/office/drawing/2014/main" id="{00000000-0008-0000-0700-0000BB000000}"/>
            </a:ext>
          </a:extLst>
        </xdr:cNvPr>
        <xdr:cNvCxnSpPr/>
      </xdr:nvCxnSpPr>
      <xdr:spPr>
        <a:xfrm flipV="1">
          <a:off x="1130300" y="13360019"/>
          <a:ext cx="889000" cy="191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90043</xdr:rowOff>
    </xdr:from>
    <xdr:to>
      <xdr:col>10</xdr:col>
      <xdr:colOff>165100</xdr:colOff>
      <xdr:row>76</xdr:row>
      <xdr:rowOff>20194</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968500" y="12948793"/>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36720</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1719795" y="12724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113688</xdr:rowOff>
    </xdr:from>
    <xdr:to>
      <xdr:col>6</xdr:col>
      <xdr:colOff>38100</xdr:colOff>
      <xdr:row>77</xdr:row>
      <xdr:rowOff>43838</xdr:rowOff>
    </xdr:to>
    <xdr:sp macro="" textlink="">
      <xdr:nvSpPr>
        <xdr:cNvPr id="190" name="フローチャート: 判断 189">
          <a:extLst>
            <a:ext uri="{FF2B5EF4-FFF2-40B4-BE49-F238E27FC236}">
              <a16:creationId xmlns:a16="http://schemas.microsoft.com/office/drawing/2014/main" id="{00000000-0008-0000-0700-0000BE000000}"/>
            </a:ext>
          </a:extLst>
        </xdr:cNvPr>
        <xdr:cNvSpPr/>
      </xdr:nvSpPr>
      <xdr:spPr>
        <a:xfrm>
          <a:off x="1079500" y="131438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60365</xdr:rowOff>
    </xdr:from>
    <xdr:ext cx="59901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830795" y="129191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151,747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34356</xdr:rowOff>
    </xdr:from>
    <xdr:to>
      <xdr:col>24</xdr:col>
      <xdr:colOff>114300</xdr:colOff>
      <xdr:row>76</xdr:row>
      <xdr:rowOff>135956</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4584700" y="13064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12783</xdr:rowOff>
    </xdr:from>
    <xdr:ext cx="599010" cy="259045"/>
    <xdr:sp macro="" textlink="">
      <xdr:nvSpPr>
        <xdr:cNvPr id="198" name="民生費該当値テキスト">
          <a:extLst>
            <a:ext uri="{FF2B5EF4-FFF2-40B4-BE49-F238E27FC236}">
              <a16:creationId xmlns:a16="http://schemas.microsoft.com/office/drawing/2014/main" id="{00000000-0008-0000-0700-0000C6000000}"/>
            </a:ext>
          </a:extLst>
        </xdr:cNvPr>
        <xdr:cNvSpPr txBox="1"/>
      </xdr:nvSpPr>
      <xdr:spPr>
        <a:xfrm>
          <a:off x="4686300" y="130429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162,158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98273</xdr:rowOff>
    </xdr:from>
    <xdr:to>
      <xdr:col>20</xdr:col>
      <xdr:colOff>38100</xdr:colOff>
      <xdr:row>77</xdr:row>
      <xdr:rowOff>28423</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3746500" y="131284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19550</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3497795" y="132212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9492</xdr:rowOff>
    </xdr:from>
    <xdr:to>
      <xdr:col>15</xdr:col>
      <xdr:colOff>101600</xdr:colOff>
      <xdr:row>77</xdr:row>
      <xdr:rowOff>111092</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2857500" y="13211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102219</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2608795" y="133038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142,921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107569</xdr:rowOff>
    </xdr:from>
    <xdr:to>
      <xdr:col>10</xdr:col>
      <xdr:colOff>165100</xdr:colOff>
      <xdr:row>78</xdr:row>
      <xdr:rowOff>37719</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968500" y="13309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28846</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1719795" y="134019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130,050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127319</xdr:rowOff>
    </xdr:from>
    <xdr:to>
      <xdr:col>6</xdr:col>
      <xdr:colOff>38100</xdr:colOff>
      <xdr:row>79</xdr:row>
      <xdr:rowOff>57469</xdr:rowOff>
    </xdr:to>
    <xdr:sp macro="" textlink="">
      <xdr:nvSpPr>
        <xdr:cNvPr id="205" name="楕円 204">
          <a:extLst>
            <a:ext uri="{FF2B5EF4-FFF2-40B4-BE49-F238E27FC236}">
              <a16:creationId xmlns:a16="http://schemas.microsoft.com/office/drawing/2014/main" id="{00000000-0008-0000-0700-0000CD000000}"/>
            </a:ext>
          </a:extLst>
        </xdr:cNvPr>
        <xdr:cNvSpPr/>
      </xdr:nvSpPr>
      <xdr:spPr>
        <a:xfrm>
          <a:off x="1079500" y="135004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79</xdr:row>
      <xdr:rowOff>48596</xdr:rowOff>
    </xdr:from>
    <xdr:ext cx="599010" cy="259045"/>
    <xdr:sp macro="" textlink="">
      <xdr:nvSpPr>
        <xdr:cNvPr id="206" name="テキスト ボックス 205">
          <a:extLst>
            <a:ext uri="{FF2B5EF4-FFF2-40B4-BE49-F238E27FC236}">
              <a16:creationId xmlns:a16="http://schemas.microsoft.com/office/drawing/2014/main" id="{00000000-0008-0000-0700-0000CE000000}"/>
            </a:ext>
          </a:extLst>
        </xdr:cNvPr>
        <xdr:cNvSpPr txBox="1"/>
      </xdr:nvSpPr>
      <xdr:spPr>
        <a:xfrm>
          <a:off x="830795" y="13593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9" name="テキスト ボックス 228">
          <a:extLst>
            <a:ext uri="{FF2B5EF4-FFF2-40B4-BE49-F238E27FC236}">
              <a16:creationId xmlns:a16="http://schemas.microsoft.com/office/drawing/2014/main" id="{00000000-0008-0000-0700-0000E5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1" name="テキスト ボックス 230">
          <a:extLst>
            <a:ext uri="{FF2B5EF4-FFF2-40B4-BE49-F238E27FC236}">
              <a16:creationId xmlns:a16="http://schemas.microsoft.com/office/drawing/2014/main" id="{00000000-0008-0000-0700-0000E7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2" name="衛生費グラフ枠">
          <a:extLst>
            <a:ext uri="{FF2B5EF4-FFF2-40B4-BE49-F238E27FC236}">
              <a16:creationId xmlns:a16="http://schemas.microsoft.com/office/drawing/2014/main" id="{00000000-0008-0000-0700-0000E8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56338</xdr:rowOff>
    </xdr:from>
    <xdr:to>
      <xdr:col>24</xdr:col>
      <xdr:colOff>62865</xdr:colOff>
      <xdr:row>99</xdr:row>
      <xdr:rowOff>133429</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flipV="1">
          <a:off x="4633595" y="15658288"/>
          <a:ext cx="1270" cy="14486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137256</xdr:rowOff>
    </xdr:from>
    <xdr:ext cx="534377" cy="259045"/>
    <xdr:sp macro="" textlink="">
      <xdr:nvSpPr>
        <xdr:cNvPr id="234" name="衛生費最小値テキスト">
          <a:extLst>
            <a:ext uri="{FF2B5EF4-FFF2-40B4-BE49-F238E27FC236}">
              <a16:creationId xmlns:a16="http://schemas.microsoft.com/office/drawing/2014/main" id="{00000000-0008-0000-0700-0000EA000000}"/>
            </a:ext>
          </a:extLst>
        </xdr:cNvPr>
        <xdr:cNvSpPr txBox="1"/>
      </xdr:nvSpPr>
      <xdr:spPr>
        <a:xfrm>
          <a:off x="4686300" y="17110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26,826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133429</xdr:rowOff>
    </xdr:from>
    <xdr:to>
      <xdr:col>24</xdr:col>
      <xdr:colOff>152400</xdr:colOff>
      <xdr:row>99</xdr:row>
      <xdr:rowOff>133429</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a:off x="4546600" y="171069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3015</xdr:rowOff>
    </xdr:from>
    <xdr:ext cx="599010" cy="259045"/>
    <xdr:sp macro="" textlink="">
      <xdr:nvSpPr>
        <xdr:cNvPr id="236" name="衛生費最大値テキスト">
          <a:extLst>
            <a:ext uri="{FF2B5EF4-FFF2-40B4-BE49-F238E27FC236}">
              <a16:creationId xmlns:a16="http://schemas.microsoft.com/office/drawing/2014/main" id="{00000000-0008-0000-0700-0000EC000000}"/>
            </a:ext>
          </a:extLst>
        </xdr:cNvPr>
        <xdr:cNvSpPr txBox="1"/>
      </xdr:nvSpPr>
      <xdr:spPr>
        <a:xfrm>
          <a:off x="4686300" y="154335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159,908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56338</xdr:rowOff>
    </xdr:from>
    <xdr:to>
      <xdr:col>24</xdr:col>
      <xdr:colOff>152400</xdr:colOff>
      <xdr:row>91</xdr:row>
      <xdr:rowOff>56338</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4546600" y="156582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99</xdr:row>
      <xdr:rowOff>10105</xdr:rowOff>
    </xdr:from>
    <xdr:to>
      <xdr:col>24</xdr:col>
      <xdr:colOff>63500</xdr:colOff>
      <xdr:row>99</xdr:row>
      <xdr:rowOff>51699</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3797300" y="16983655"/>
          <a:ext cx="838200" cy="415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12205</xdr:rowOff>
    </xdr:from>
    <xdr:ext cx="534377" cy="259045"/>
    <xdr:sp macro="" textlink="">
      <xdr:nvSpPr>
        <xdr:cNvPr id="239" name="衛生費平均値テキスト">
          <a:extLst>
            <a:ext uri="{FF2B5EF4-FFF2-40B4-BE49-F238E27FC236}">
              <a16:creationId xmlns:a16="http://schemas.microsoft.com/office/drawing/2014/main" id="{00000000-0008-0000-0700-0000EF000000}"/>
            </a:ext>
          </a:extLst>
        </xdr:cNvPr>
        <xdr:cNvSpPr txBox="1"/>
      </xdr:nvSpPr>
      <xdr:spPr>
        <a:xfrm>
          <a:off x="4686300" y="164714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160778</xdr:rowOff>
    </xdr:from>
    <xdr:to>
      <xdr:col>24</xdr:col>
      <xdr:colOff>114300</xdr:colOff>
      <xdr:row>97</xdr:row>
      <xdr:rowOff>90928</xdr:rowOff>
    </xdr:to>
    <xdr:sp macro="" textlink="">
      <xdr:nvSpPr>
        <xdr:cNvPr id="240" name="フローチャート: 判断 239">
          <a:extLst>
            <a:ext uri="{FF2B5EF4-FFF2-40B4-BE49-F238E27FC236}">
              <a16:creationId xmlns:a16="http://schemas.microsoft.com/office/drawing/2014/main" id="{00000000-0008-0000-0700-0000F0000000}"/>
            </a:ext>
          </a:extLst>
        </xdr:cNvPr>
        <xdr:cNvSpPr/>
      </xdr:nvSpPr>
      <xdr:spPr>
        <a:xfrm>
          <a:off x="4584700" y="16619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99</xdr:row>
      <xdr:rowOff>10105</xdr:rowOff>
    </xdr:from>
    <xdr:to>
      <xdr:col>19</xdr:col>
      <xdr:colOff>177800</xdr:colOff>
      <xdr:row>99</xdr:row>
      <xdr:rowOff>23451</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2908300" y="16983655"/>
          <a:ext cx="889000" cy="13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31587</xdr:rowOff>
    </xdr:from>
    <xdr:to>
      <xdr:col>20</xdr:col>
      <xdr:colOff>38100</xdr:colOff>
      <xdr:row>97</xdr:row>
      <xdr:rowOff>133187</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3746500" y="16662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149714</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3530111" y="16437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99</xdr:row>
      <xdr:rowOff>12337</xdr:rowOff>
    </xdr:from>
    <xdr:to>
      <xdr:col>15</xdr:col>
      <xdr:colOff>50800</xdr:colOff>
      <xdr:row>99</xdr:row>
      <xdr:rowOff>23451</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a:off x="2019300" y="16985887"/>
          <a:ext cx="889000" cy="11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54611</xdr:rowOff>
    </xdr:from>
    <xdr:to>
      <xdr:col>15</xdr:col>
      <xdr:colOff>101600</xdr:colOff>
      <xdr:row>97</xdr:row>
      <xdr:rowOff>156211</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2857500" y="16685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1288</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2641111" y="16460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99</xdr:row>
      <xdr:rowOff>12337</xdr:rowOff>
    </xdr:from>
    <xdr:to>
      <xdr:col>10</xdr:col>
      <xdr:colOff>114300</xdr:colOff>
      <xdr:row>99</xdr:row>
      <xdr:rowOff>89157</xdr:rowOff>
    </xdr:to>
    <xdr:cxnSp macro="">
      <xdr:nvCxnSpPr>
        <xdr:cNvPr id="247" name="直線コネクタ 246">
          <a:extLst>
            <a:ext uri="{FF2B5EF4-FFF2-40B4-BE49-F238E27FC236}">
              <a16:creationId xmlns:a16="http://schemas.microsoft.com/office/drawing/2014/main" id="{00000000-0008-0000-0700-0000F7000000}"/>
            </a:ext>
          </a:extLst>
        </xdr:cNvPr>
        <xdr:cNvCxnSpPr/>
      </xdr:nvCxnSpPr>
      <xdr:spPr>
        <a:xfrm flipV="1">
          <a:off x="1130300" y="16985887"/>
          <a:ext cx="889000" cy="76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66399</xdr:rowOff>
    </xdr:from>
    <xdr:to>
      <xdr:col>10</xdr:col>
      <xdr:colOff>165100</xdr:colOff>
      <xdr:row>97</xdr:row>
      <xdr:rowOff>167999</xdr:rowOff>
    </xdr:to>
    <xdr:sp macro="" textlink="">
      <xdr:nvSpPr>
        <xdr:cNvPr id="248" name="フローチャート: 判断 247">
          <a:extLst>
            <a:ext uri="{FF2B5EF4-FFF2-40B4-BE49-F238E27FC236}">
              <a16:creationId xmlns:a16="http://schemas.microsoft.com/office/drawing/2014/main" id="{00000000-0008-0000-0700-0000F8000000}"/>
            </a:ext>
          </a:extLst>
        </xdr:cNvPr>
        <xdr:cNvSpPr/>
      </xdr:nvSpPr>
      <xdr:spPr>
        <a:xfrm>
          <a:off x="1968500" y="166970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13076</xdr:rowOff>
    </xdr:from>
    <xdr:ext cx="534377"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752111" y="16472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156815</xdr:rowOff>
    </xdr:from>
    <xdr:to>
      <xdr:col>6</xdr:col>
      <xdr:colOff>38100</xdr:colOff>
      <xdr:row>98</xdr:row>
      <xdr:rowOff>86965</xdr:rowOff>
    </xdr:to>
    <xdr:sp macro="" textlink="">
      <xdr:nvSpPr>
        <xdr:cNvPr id="250" name="フローチャート: 判断 249">
          <a:extLst>
            <a:ext uri="{FF2B5EF4-FFF2-40B4-BE49-F238E27FC236}">
              <a16:creationId xmlns:a16="http://schemas.microsoft.com/office/drawing/2014/main" id="{00000000-0008-0000-0700-0000FA000000}"/>
            </a:ext>
          </a:extLst>
        </xdr:cNvPr>
        <xdr:cNvSpPr/>
      </xdr:nvSpPr>
      <xdr:spPr>
        <a:xfrm>
          <a:off x="1079500" y="16787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103492</xdr:rowOff>
    </xdr:from>
    <xdr:ext cx="534377"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863111" y="16562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99</xdr:row>
      <xdr:rowOff>899</xdr:rowOff>
    </xdr:from>
    <xdr:to>
      <xdr:col>24</xdr:col>
      <xdr:colOff>114300</xdr:colOff>
      <xdr:row>99</xdr:row>
      <xdr:rowOff>102499</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4584700" y="169744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87276</xdr:rowOff>
    </xdr:from>
    <xdr:ext cx="534377" cy="259045"/>
    <xdr:sp macro="" textlink="">
      <xdr:nvSpPr>
        <xdr:cNvPr id="258" name="衛生費該当値テキスト">
          <a:extLst>
            <a:ext uri="{FF2B5EF4-FFF2-40B4-BE49-F238E27FC236}">
              <a16:creationId xmlns:a16="http://schemas.microsoft.com/office/drawing/2014/main" id="{00000000-0008-0000-0700-000002010000}"/>
            </a:ext>
          </a:extLst>
        </xdr:cNvPr>
        <xdr:cNvSpPr txBox="1"/>
      </xdr:nvSpPr>
      <xdr:spPr>
        <a:xfrm>
          <a:off x="4686300" y="168893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34,334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130755</xdr:rowOff>
    </xdr:from>
    <xdr:to>
      <xdr:col>20</xdr:col>
      <xdr:colOff>38100</xdr:colOff>
      <xdr:row>99</xdr:row>
      <xdr:rowOff>60905</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3746500" y="16932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99</xdr:row>
      <xdr:rowOff>52032</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3530111" y="170255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144101</xdr:rowOff>
    </xdr:from>
    <xdr:to>
      <xdr:col>15</xdr:col>
      <xdr:colOff>101600</xdr:colOff>
      <xdr:row>99</xdr:row>
      <xdr:rowOff>74251</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2857500" y="16946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99</xdr:row>
      <xdr:rowOff>65378</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2641111" y="17038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132987</xdr:rowOff>
    </xdr:from>
    <xdr:to>
      <xdr:col>10</xdr:col>
      <xdr:colOff>165100</xdr:colOff>
      <xdr:row>99</xdr:row>
      <xdr:rowOff>63137</xdr:rowOff>
    </xdr:to>
    <xdr:sp macro="" textlink="">
      <xdr:nvSpPr>
        <xdr:cNvPr id="263" name="楕円 262">
          <a:extLst>
            <a:ext uri="{FF2B5EF4-FFF2-40B4-BE49-F238E27FC236}">
              <a16:creationId xmlns:a16="http://schemas.microsoft.com/office/drawing/2014/main" id="{00000000-0008-0000-0700-000007010000}"/>
            </a:ext>
          </a:extLst>
        </xdr:cNvPr>
        <xdr:cNvSpPr/>
      </xdr:nvSpPr>
      <xdr:spPr>
        <a:xfrm>
          <a:off x="1968500" y="169350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99</xdr:row>
      <xdr:rowOff>54264</xdr:rowOff>
    </xdr:from>
    <xdr:ext cx="534377" cy="259045"/>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1752111" y="170278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99</xdr:row>
      <xdr:rowOff>38357</xdr:rowOff>
    </xdr:from>
    <xdr:to>
      <xdr:col>6</xdr:col>
      <xdr:colOff>38100</xdr:colOff>
      <xdr:row>99</xdr:row>
      <xdr:rowOff>139957</xdr:rowOff>
    </xdr:to>
    <xdr:sp macro="" textlink="">
      <xdr:nvSpPr>
        <xdr:cNvPr id="265" name="楕円 264">
          <a:extLst>
            <a:ext uri="{FF2B5EF4-FFF2-40B4-BE49-F238E27FC236}">
              <a16:creationId xmlns:a16="http://schemas.microsoft.com/office/drawing/2014/main" id="{00000000-0008-0000-0700-000009010000}"/>
            </a:ext>
          </a:extLst>
        </xdr:cNvPr>
        <xdr:cNvSpPr/>
      </xdr:nvSpPr>
      <xdr:spPr>
        <a:xfrm>
          <a:off x="1079500" y="17011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131084</xdr:rowOff>
    </xdr:from>
    <xdr:ext cx="534377" cy="259045"/>
    <xdr:sp macro="" textlink="">
      <xdr:nvSpPr>
        <xdr:cNvPr id="266" name="テキスト ボックス 265">
          <a:extLst>
            <a:ext uri="{FF2B5EF4-FFF2-40B4-BE49-F238E27FC236}">
              <a16:creationId xmlns:a16="http://schemas.microsoft.com/office/drawing/2014/main" id="{00000000-0008-0000-0700-00000A010000}"/>
            </a:ext>
          </a:extLst>
        </xdr:cNvPr>
        <xdr:cNvSpPr txBox="1"/>
      </xdr:nvSpPr>
      <xdr:spPr>
        <a:xfrm>
          <a:off x="863111" y="17104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4" name="正方形/長方形 273">
          <a:extLst>
            <a:ext uri="{FF2B5EF4-FFF2-40B4-BE49-F238E27FC236}">
              <a16:creationId xmlns:a16="http://schemas.microsoft.com/office/drawing/2014/main" id="{00000000-0008-0000-0700-000012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6" name="テキスト ボックス 285">
          <a:extLst>
            <a:ext uri="{FF2B5EF4-FFF2-40B4-BE49-F238E27FC236}">
              <a16:creationId xmlns:a16="http://schemas.microsoft.com/office/drawing/2014/main" id="{00000000-0008-0000-0700-00001E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8" name="テキスト ボックス 287">
          <a:extLst>
            <a:ext uri="{FF2B5EF4-FFF2-40B4-BE49-F238E27FC236}">
              <a16:creationId xmlns:a16="http://schemas.microsoft.com/office/drawing/2014/main" id="{00000000-0008-0000-0700-000020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9" name="労働費グラフ枠">
          <a:extLst>
            <a:ext uri="{FF2B5EF4-FFF2-40B4-BE49-F238E27FC236}">
              <a16:creationId xmlns:a16="http://schemas.microsoft.com/office/drawing/2014/main" id="{00000000-0008-0000-0700-000021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140462</xdr:rowOff>
    </xdr:from>
    <xdr:to>
      <xdr:col>54</xdr:col>
      <xdr:colOff>189865</xdr:colOff>
      <xdr:row>39</xdr:row>
      <xdr:rowOff>44450</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flipV="1">
          <a:off x="10475595" y="5455412"/>
          <a:ext cx="1270" cy="12755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91" name="労働費最小値テキスト">
          <a:extLst>
            <a:ext uri="{FF2B5EF4-FFF2-40B4-BE49-F238E27FC236}">
              <a16:creationId xmlns:a16="http://schemas.microsoft.com/office/drawing/2014/main" id="{00000000-0008-0000-0700-000023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87139</xdr:rowOff>
    </xdr:from>
    <xdr:ext cx="469744" cy="259045"/>
    <xdr:sp macro="" textlink="">
      <xdr:nvSpPr>
        <xdr:cNvPr id="293" name="労働費最大値テキスト">
          <a:extLst>
            <a:ext uri="{FF2B5EF4-FFF2-40B4-BE49-F238E27FC236}">
              <a16:creationId xmlns:a16="http://schemas.microsoft.com/office/drawing/2014/main" id="{00000000-0008-0000-0700-000025010000}"/>
            </a:ext>
          </a:extLst>
        </xdr:cNvPr>
        <xdr:cNvSpPr txBox="1"/>
      </xdr:nvSpPr>
      <xdr:spPr>
        <a:xfrm>
          <a:off x="10528300" y="5230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3,348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140462</xdr:rowOff>
    </xdr:from>
    <xdr:to>
      <xdr:col>55</xdr:col>
      <xdr:colOff>88900</xdr:colOff>
      <xdr:row>31</xdr:row>
      <xdr:rowOff>140462</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a:off x="10388600" y="54554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43307</xdr:rowOff>
    </xdr:from>
    <xdr:to>
      <xdr:col>55</xdr:col>
      <xdr:colOff>0</xdr:colOff>
      <xdr:row>39</xdr:row>
      <xdr:rowOff>43307</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9639300" y="6729857"/>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6240</xdr:rowOff>
    </xdr:from>
    <xdr:ext cx="378565" cy="259045"/>
    <xdr:sp macro="" textlink="">
      <xdr:nvSpPr>
        <xdr:cNvPr id="296" name="労働費平均値テキスト">
          <a:extLst>
            <a:ext uri="{FF2B5EF4-FFF2-40B4-BE49-F238E27FC236}">
              <a16:creationId xmlns:a16="http://schemas.microsoft.com/office/drawing/2014/main" id="{00000000-0008-0000-0700-000028010000}"/>
            </a:ext>
          </a:extLst>
        </xdr:cNvPr>
        <xdr:cNvSpPr txBox="1"/>
      </xdr:nvSpPr>
      <xdr:spPr>
        <a:xfrm>
          <a:off x="10528300" y="634989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154813</xdr:rowOff>
    </xdr:from>
    <xdr:to>
      <xdr:col>55</xdr:col>
      <xdr:colOff>50800</xdr:colOff>
      <xdr:row>38</xdr:row>
      <xdr:rowOff>84963</xdr:rowOff>
    </xdr:to>
    <xdr:sp macro="" textlink="">
      <xdr:nvSpPr>
        <xdr:cNvPr id="297" name="フローチャート: 判断 296">
          <a:extLst>
            <a:ext uri="{FF2B5EF4-FFF2-40B4-BE49-F238E27FC236}">
              <a16:creationId xmlns:a16="http://schemas.microsoft.com/office/drawing/2014/main" id="{00000000-0008-0000-0700-000029010000}"/>
            </a:ext>
          </a:extLst>
        </xdr:cNvPr>
        <xdr:cNvSpPr/>
      </xdr:nvSpPr>
      <xdr:spPr>
        <a:xfrm>
          <a:off x="10426700" y="6498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43307</xdr:rowOff>
    </xdr:from>
    <xdr:to>
      <xdr:col>50</xdr:col>
      <xdr:colOff>114300</xdr:colOff>
      <xdr:row>39</xdr:row>
      <xdr:rowOff>43307</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8750300" y="67298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139954</xdr:rowOff>
    </xdr:from>
    <xdr:to>
      <xdr:col>50</xdr:col>
      <xdr:colOff>165100</xdr:colOff>
      <xdr:row>38</xdr:row>
      <xdr:rowOff>70104</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9588500" y="6483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86631</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9450017" y="625883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43307</xdr:rowOff>
    </xdr:from>
    <xdr:to>
      <xdr:col>45</xdr:col>
      <xdr:colOff>177800</xdr:colOff>
      <xdr:row>39</xdr:row>
      <xdr:rowOff>43307</xdr:rowOff>
    </xdr:to>
    <xdr:cxnSp macro="">
      <xdr:nvCxnSpPr>
        <xdr:cNvPr id="301" name="直線コネクタ 300">
          <a:extLst>
            <a:ext uri="{FF2B5EF4-FFF2-40B4-BE49-F238E27FC236}">
              <a16:creationId xmlns:a16="http://schemas.microsoft.com/office/drawing/2014/main" id="{00000000-0008-0000-0700-00002D010000}"/>
            </a:ext>
          </a:extLst>
        </xdr:cNvPr>
        <xdr:cNvCxnSpPr/>
      </xdr:nvCxnSpPr>
      <xdr:spPr>
        <a:xfrm>
          <a:off x="7861300" y="67298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158242</xdr:rowOff>
    </xdr:from>
    <xdr:to>
      <xdr:col>46</xdr:col>
      <xdr:colOff>38100</xdr:colOff>
      <xdr:row>38</xdr:row>
      <xdr:rowOff>88392</xdr:rowOff>
    </xdr:to>
    <xdr:sp macro="" textlink="">
      <xdr:nvSpPr>
        <xdr:cNvPr id="302" name="フローチャート: 判断 301">
          <a:extLst>
            <a:ext uri="{FF2B5EF4-FFF2-40B4-BE49-F238E27FC236}">
              <a16:creationId xmlns:a16="http://schemas.microsoft.com/office/drawing/2014/main" id="{00000000-0008-0000-0700-00002E010000}"/>
            </a:ext>
          </a:extLst>
        </xdr:cNvPr>
        <xdr:cNvSpPr/>
      </xdr:nvSpPr>
      <xdr:spPr>
        <a:xfrm>
          <a:off x="8699500" y="6501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104919</xdr:rowOff>
    </xdr:from>
    <xdr:ext cx="378565"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8561017" y="627711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43307</xdr:rowOff>
    </xdr:from>
    <xdr:to>
      <xdr:col>41</xdr:col>
      <xdr:colOff>50800</xdr:colOff>
      <xdr:row>39</xdr:row>
      <xdr:rowOff>43307</xdr:rowOff>
    </xdr:to>
    <xdr:cxnSp macro="">
      <xdr:nvCxnSpPr>
        <xdr:cNvPr id="304" name="直線コネクタ 303">
          <a:extLst>
            <a:ext uri="{FF2B5EF4-FFF2-40B4-BE49-F238E27FC236}">
              <a16:creationId xmlns:a16="http://schemas.microsoft.com/office/drawing/2014/main" id="{00000000-0008-0000-0700-000030010000}"/>
            </a:ext>
          </a:extLst>
        </xdr:cNvPr>
        <xdr:cNvCxnSpPr/>
      </xdr:nvCxnSpPr>
      <xdr:spPr>
        <a:xfrm>
          <a:off x="6972300" y="67298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6604</xdr:rowOff>
    </xdr:from>
    <xdr:to>
      <xdr:col>41</xdr:col>
      <xdr:colOff>101600</xdr:colOff>
      <xdr:row>38</xdr:row>
      <xdr:rowOff>108204</xdr:rowOff>
    </xdr:to>
    <xdr:sp macro="" textlink="">
      <xdr:nvSpPr>
        <xdr:cNvPr id="305" name="フローチャート: 判断 304">
          <a:extLst>
            <a:ext uri="{FF2B5EF4-FFF2-40B4-BE49-F238E27FC236}">
              <a16:creationId xmlns:a16="http://schemas.microsoft.com/office/drawing/2014/main" id="{00000000-0008-0000-0700-000031010000}"/>
            </a:ext>
          </a:extLst>
        </xdr:cNvPr>
        <xdr:cNvSpPr/>
      </xdr:nvSpPr>
      <xdr:spPr>
        <a:xfrm>
          <a:off x="7810500" y="6521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124731</xdr:rowOff>
    </xdr:from>
    <xdr:ext cx="378565"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7672017" y="629693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69469</xdr:rowOff>
    </xdr:from>
    <xdr:to>
      <xdr:col>36</xdr:col>
      <xdr:colOff>165100</xdr:colOff>
      <xdr:row>37</xdr:row>
      <xdr:rowOff>171069</xdr:rowOff>
    </xdr:to>
    <xdr:sp macro="" textlink="">
      <xdr:nvSpPr>
        <xdr:cNvPr id="307" name="フローチャート: 判断 306">
          <a:extLst>
            <a:ext uri="{FF2B5EF4-FFF2-40B4-BE49-F238E27FC236}">
              <a16:creationId xmlns:a16="http://schemas.microsoft.com/office/drawing/2014/main" id="{00000000-0008-0000-0700-000033010000}"/>
            </a:ext>
          </a:extLst>
        </xdr:cNvPr>
        <xdr:cNvSpPr/>
      </xdr:nvSpPr>
      <xdr:spPr>
        <a:xfrm>
          <a:off x="6921500" y="6413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16146</xdr:rowOff>
    </xdr:from>
    <xdr:ext cx="378565"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6783017" y="618834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163957</xdr:rowOff>
    </xdr:from>
    <xdr:to>
      <xdr:col>55</xdr:col>
      <xdr:colOff>50800</xdr:colOff>
      <xdr:row>39</xdr:row>
      <xdr:rowOff>94107</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10426700" y="6679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78884</xdr:rowOff>
    </xdr:from>
    <xdr:ext cx="249299" cy="259045"/>
    <xdr:sp macro="" textlink="">
      <xdr:nvSpPr>
        <xdr:cNvPr id="315" name="労働費該当値テキスト">
          <a:extLst>
            <a:ext uri="{FF2B5EF4-FFF2-40B4-BE49-F238E27FC236}">
              <a16:creationId xmlns:a16="http://schemas.microsoft.com/office/drawing/2014/main" id="{00000000-0008-0000-0700-00003B010000}"/>
            </a:ext>
          </a:extLst>
        </xdr:cNvPr>
        <xdr:cNvSpPr txBox="1"/>
      </xdr:nvSpPr>
      <xdr:spPr>
        <a:xfrm>
          <a:off x="10528300" y="659398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163957</xdr:rowOff>
    </xdr:from>
    <xdr:to>
      <xdr:col>50</xdr:col>
      <xdr:colOff>165100</xdr:colOff>
      <xdr:row>39</xdr:row>
      <xdr:rowOff>94107</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9588500" y="6679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85234</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9514650" y="677178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163957</xdr:rowOff>
    </xdr:from>
    <xdr:to>
      <xdr:col>46</xdr:col>
      <xdr:colOff>38100</xdr:colOff>
      <xdr:row>39</xdr:row>
      <xdr:rowOff>94107</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8699500" y="6679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85234</xdr:rowOff>
    </xdr:from>
    <xdr:ext cx="249299"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8625650" y="677178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163957</xdr:rowOff>
    </xdr:from>
    <xdr:to>
      <xdr:col>41</xdr:col>
      <xdr:colOff>101600</xdr:colOff>
      <xdr:row>39</xdr:row>
      <xdr:rowOff>94107</xdr:rowOff>
    </xdr:to>
    <xdr:sp macro="" textlink="">
      <xdr:nvSpPr>
        <xdr:cNvPr id="320" name="楕円 319">
          <a:extLst>
            <a:ext uri="{FF2B5EF4-FFF2-40B4-BE49-F238E27FC236}">
              <a16:creationId xmlns:a16="http://schemas.microsoft.com/office/drawing/2014/main" id="{00000000-0008-0000-0700-000040010000}"/>
            </a:ext>
          </a:extLst>
        </xdr:cNvPr>
        <xdr:cNvSpPr/>
      </xdr:nvSpPr>
      <xdr:spPr>
        <a:xfrm>
          <a:off x="7810500" y="6679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85234</xdr:rowOff>
    </xdr:from>
    <xdr:ext cx="249299" cy="259045"/>
    <xdr:sp macro="" textlink="">
      <xdr:nvSpPr>
        <xdr:cNvPr id="321" name="テキスト ボックス 320">
          <a:extLst>
            <a:ext uri="{FF2B5EF4-FFF2-40B4-BE49-F238E27FC236}">
              <a16:creationId xmlns:a16="http://schemas.microsoft.com/office/drawing/2014/main" id="{00000000-0008-0000-0700-000041010000}"/>
            </a:ext>
          </a:extLst>
        </xdr:cNvPr>
        <xdr:cNvSpPr txBox="1"/>
      </xdr:nvSpPr>
      <xdr:spPr>
        <a:xfrm>
          <a:off x="7736650" y="677178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163957</xdr:rowOff>
    </xdr:from>
    <xdr:to>
      <xdr:col>36</xdr:col>
      <xdr:colOff>165100</xdr:colOff>
      <xdr:row>39</xdr:row>
      <xdr:rowOff>94107</xdr:rowOff>
    </xdr:to>
    <xdr:sp macro="" textlink="">
      <xdr:nvSpPr>
        <xdr:cNvPr id="322" name="楕円 321">
          <a:extLst>
            <a:ext uri="{FF2B5EF4-FFF2-40B4-BE49-F238E27FC236}">
              <a16:creationId xmlns:a16="http://schemas.microsoft.com/office/drawing/2014/main" id="{00000000-0008-0000-0700-000042010000}"/>
            </a:ext>
          </a:extLst>
        </xdr:cNvPr>
        <xdr:cNvSpPr/>
      </xdr:nvSpPr>
      <xdr:spPr>
        <a:xfrm>
          <a:off x="6921500" y="6679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85234</xdr:rowOff>
    </xdr:from>
    <xdr:ext cx="249299" cy="259045"/>
    <xdr:sp macro="" textlink="">
      <xdr:nvSpPr>
        <xdr:cNvPr id="323" name="テキスト ボックス 322">
          <a:extLst>
            <a:ext uri="{FF2B5EF4-FFF2-40B4-BE49-F238E27FC236}">
              <a16:creationId xmlns:a16="http://schemas.microsoft.com/office/drawing/2014/main" id="{00000000-0008-0000-0700-000043010000}"/>
            </a:ext>
          </a:extLst>
        </xdr:cNvPr>
        <xdr:cNvSpPr txBox="1"/>
      </xdr:nvSpPr>
      <xdr:spPr>
        <a:xfrm>
          <a:off x="6847650" y="677178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3" name="テキスト ボックス 342">
          <a:extLst>
            <a:ext uri="{FF2B5EF4-FFF2-40B4-BE49-F238E27FC236}">
              <a16:creationId xmlns:a16="http://schemas.microsoft.com/office/drawing/2014/main" id="{00000000-0008-0000-0700-000057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4" name="農林水産業費グラフ枠">
          <a:extLst>
            <a:ext uri="{FF2B5EF4-FFF2-40B4-BE49-F238E27FC236}">
              <a16:creationId xmlns:a16="http://schemas.microsoft.com/office/drawing/2014/main" id="{00000000-0008-0000-0700-000058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49476</xdr:rowOff>
    </xdr:from>
    <xdr:to>
      <xdr:col>54</xdr:col>
      <xdr:colOff>189865</xdr:colOff>
      <xdr:row>58</xdr:row>
      <xdr:rowOff>93797</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flipV="1">
          <a:off x="10475595" y="8793426"/>
          <a:ext cx="1270" cy="12444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97624</xdr:rowOff>
    </xdr:from>
    <xdr:ext cx="534377" cy="259045"/>
    <xdr:sp macro="" textlink="">
      <xdr:nvSpPr>
        <xdr:cNvPr id="346" name="農林水産業費最小値テキスト">
          <a:extLst>
            <a:ext uri="{FF2B5EF4-FFF2-40B4-BE49-F238E27FC236}">
              <a16:creationId xmlns:a16="http://schemas.microsoft.com/office/drawing/2014/main" id="{00000000-0008-0000-0700-00005A010000}"/>
            </a:ext>
          </a:extLst>
        </xdr:cNvPr>
        <xdr:cNvSpPr txBox="1"/>
      </xdr:nvSpPr>
      <xdr:spPr>
        <a:xfrm>
          <a:off x="10528300" y="10041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93797</xdr:rowOff>
    </xdr:from>
    <xdr:to>
      <xdr:col>55</xdr:col>
      <xdr:colOff>88900</xdr:colOff>
      <xdr:row>58</xdr:row>
      <xdr:rowOff>93797</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10388600" y="100378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167603</xdr:rowOff>
    </xdr:from>
    <xdr:ext cx="599010" cy="259045"/>
    <xdr:sp macro="" textlink="">
      <xdr:nvSpPr>
        <xdr:cNvPr id="348" name="農林水産業費最大値テキスト">
          <a:extLst>
            <a:ext uri="{FF2B5EF4-FFF2-40B4-BE49-F238E27FC236}">
              <a16:creationId xmlns:a16="http://schemas.microsoft.com/office/drawing/2014/main" id="{00000000-0008-0000-0700-00005C010000}"/>
            </a:ext>
          </a:extLst>
        </xdr:cNvPr>
        <xdr:cNvSpPr txBox="1"/>
      </xdr:nvSpPr>
      <xdr:spPr>
        <a:xfrm>
          <a:off x="10528300" y="85686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282,234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49476</xdr:rowOff>
    </xdr:from>
    <xdr:to>
      <xdr:col>55</xdr:col>
      <xdr:colOff>88900</xdr:colOff>
      <xdr:row>51</xdr:row>
      <xdr:rowOff>49476</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10388600" y="87934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152396</xdr:rowOff>
    </xdr:from>
    <xdr:to>
      <xdr:col>55</xdr:col>
      <xdr:colOff>0</xdr:colOff>
      <xdr:row>58</xdr:row>
      <xdr:rowOff>21171</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a:off x="9639300" y="9925046"/>
          <a:ext cx="838200" cy="402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90202</xdr:rowOff>
    </xdr:from>
    <xdr:ext cx="534377" cy="259045"/>
    <xdr:sp macro="" textlink="">
      <xdr:nvSpPr>
        <xdr:cNvPr id="351" name="農林水産業費平均値テキスト">
          <a:extLst>
            <a:ext uri="{FF2B5EF4-FFF2-40B4-BE49-F238E27FC236}">
              <a16:creationId xmlns:a16="http://schemas.microsoft.com/office/drawing/2014/main" id="{00000000-0008-0000-0700-00005F010000}"/>
            </a:ext>
          </a:extLst>
        </xdr:cNvPr>
        <xdr:cNvSpPr txBox="1"/>
      </xdr:nvSpPr>
      <xdr:spPr>
        <a:xfrm>
          <a:off x="10528300" y="969140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67325</xdr:rowOff>
    </xdr:from>
    <xdr:to>
      <xdr:col>55</xdr:col>
      <xdr:colOff>50800</xdr:colOff>
      <xdr:row>57</xdr:row>
      <xdr:rowOff>168925</xdr:rowOff>
    </xdr:to>
    <xdr:sp macro="" textlink="">
      <xdr:nvSpPr>
        <xdr:cNvPr id="352" name="フローチャート: 判断 351">
          <a:extLst>
            <a:ext uri="{FF2B5EF4-FFF2-40B4-BE49-F238E27FC236}">
              <a16:creationId xmlns:a16="http://schemas.microsoft.com/office/drawing/2014/main" id="{00000000-0008-0000-0700-000060010000}"/>
            </a:ext>
          </a:extLst>
        </xdr:cNvPr>
        <xdr:cNvSpPr/>
      </xdr:nvSpPr>
      <xdr:spPr>
        <a:xfrm>
          <a:off x="10426700" y="9839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152396</xdr:rowOff>
    </xdr:from>
    <xdr:to>
      <xdr:col>50</xdr:col>
      <xdr:colOff>114300</xdr:colOff>
      <xdr:row>57</xdr:row>
      <xdr:rowOff>160201</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flipV="1">
          <a:off x="8750300" y="9925046"/>
          <a:ext cx="889000" cy="78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68001</xdr:rowOff>
    </xdr:from>
    <xdr:to>
      <xdr:col>50</xdr:col>
      <xdr:colOff>165100</xdr:colOff>
      <xdr:row>57</xdr:row>
      <xdr:rowOff>169601</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9588500" y="98406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14678</xdr:rowOff>
    </xdr:from>
    <xdr:ext cx="534377"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9372111" y="9615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160201</xdr:rowOff>
    </xdr:from>
    <xdr:to>
      <xdr:col>45</xdr:col>
      <xdr:colOff>177800</xdr:colOff>
      <xdr:row>58</xdr:row>
      <xdr:rowOff>6358</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flipV="1">
          <a:off x="7861300" y="9932851"/>
          <a:ext cx="889000" cy="176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79061</xdr:rowOff>
    </xdr:from>
    <xdr:to>
      <xdr:col>46</xdr:col>
      <xdr:colOff>38100</xdr:colOff>
      <xdr:row>58</xdr:row>
      <xdr:rowOff>9211</xdr:rowOff>
    </xdr:to>
    <xdr:sp macro="" textlink="">
      <xdr:nvSpPr>
        <xdr:cNvPr id="357" name="フローチャート: 判断 356">
          <a:extLst>
            <a:ext uri="{FF2B5EF4-FFF2-40B4-BE49-F238E27FC236}">
              <a16:creationId xmlns:a16="http://schemas.microsoft.com/office/drawing/2014/main" id="{00000000-0008-0000-0700-000065010000}"/>
            </a:ext>
          </a:extLst>
        </xdr:cNvPr>
        <xdr:cNvSpPr/>
      </xdr:nvSpPr>
      <xdr:spPr>
        <a:xfrm>
          <a:off x="8699500" y="9851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25738</xdr:rowOff>
    </xdr:from>
    <xdr:ext cx="534377"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8483111" y="9626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6358</xdr:rowOff>
    </xdr:from>
    <xdr:to>
      <xdr:col>41</xdr:col>
      <xdr:colOff>50800</xdr:colOff>
      <xdr:row>58</xdr:row>
      <xdr:rowOff>22223</xdr:rowOff>
    </xdr:to>
    <xdr:cxnSp macro="">
      <xdr:nvCxnSpPr>
        <xdr:cNvPr id="359" name="直線コネクタ 358">
          <a:extLst>
            <a:ext uri="{FF2B5EF4-FFF2-40B4-BE49-F238E27FC236}">
              <a16:creationId xmlns:a16="http://schemas.microsoft.com/office/drawing/2014/main" id="{00000000-0008-0000-0700-000067010000}"/>
            </a:ext>
          </a:extLst>
        </xdr:cNvPr>
        <xdr:cNvCxnSpPr/>
      </xdr:nvCxnSpPr>
      <xdr:spPr>
        <a:xfrm flipV="1">
          <a:off x="6972300" y="9950458"/>
          <a:ext cx="889000" cy="15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83262</xdr:rowOff>
    </xdr:from>
    <xdr:to>
      <xdr:col>41</xdr:col>
      <xdr:colOff>101600</xdr:colOff>
      <xdr:row>58</xdr:row>
      <xdr:rowOff>13412</xdr:rowOff>
    </xdr:to>
    <xdr:sp macro="" textlink="">
      <xdr:nvSpPr>
        <xdr:cNvPr id="360" name="フローチャート: 判断 359">
          <a:extLst>
            <a:ext uri="{FF2B5EF4-FFF2-40B4-BE49-F238E27FC236}">
              <a16:creationId xmlns:a16="http://schemas.microsoft.com/office/drawing/2014/main" id="{00000000-0008-0000-0700-000068010000}"/>
            </a:ext>
          </a:extLst>
        </xdr:cNvPr>
        <xdr:cNvSpPr/>
      </xdr:nvSpPr>
      <xdr:spPr>
        <a:xfrm>
          <a:off x="7810500" y="9855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29939</xdr:rowOff>
    </xdr:from>
    <xdr:ext cx="534377"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7594111" y="9631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93106</xdr:rowOff>
    </xdr:from>
    <xdr:to>
      <xdr:col>36</xdr:col>
      <xdr:colOff>165100</xdr:colOff>
      <xdr:row>58</xdr:row>
      <xdr:rowOff>23256</xdr:rowOff>
    </xdr:to>
    <xdr:sp macro="" textlink="">
      <xdr:nvSpPr>
        <xdr:cNvPr id="362" name="フローチャート: 判断 361">
          <a:extLst>
            <a:ext uri="{FF2B5EF4-FFF2-40B4-BE49-F238E27FC236}">
              <a16:creationId xmlns:a16="http://schemas.microsoft.com/office/drawing/2014/main" id="{00000000-0008-0000-0700-00006A010000}"/>
            </a:ext>
          </a:extLst>
        </xdr:cNvPr>
        <xdr:cNvSpPr/>
      </xdr:nvSpPr>
      <xdr:spPr>
        <a:xfrm>
          <a:off x="6921500" y="9865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39783</xdr:rowOff>
    </xdr:from>
    <xdr:ext cx="534377"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6705111" y="9640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141821</xdr:rowOff>
    </xdr:from>
    <xdr:to>
      <xdr:col>55</xdr:col>
      <xdr:colOff>50800</xdr:colOff>
      <xdr:row>58</xdr:row>
      <xdr:rowOff>71971</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10426700" y="9914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56748</xdr:rowOff>
    </xdr:from>
    <xdr:ext cx="534377" cy="259045"/>
    <xdr:sp macro="" textlink="">
      <xdr:nvSpPr>
        <xdr:cNvPr id="370" name="農林水産業費該当値テキスト">
          <a:extLst>
            <a:ext uri="{FF2B5EF4-FFF2-40B4-BE49-F238E27FC236}">
              <a16:creationId xmlns:a16="http://schemas.microsoft.com/office/drawing/2014/main" id="{00000000-0008-0000-0700-000072010000}"/>
            </a:ext>
          </a:extLst>
        </xdr:cNvPr>
        <xdr:cNvSpPr txBox="1"/>
      </xdr:nvSpPr>
      <xdr:spPr>
        <a:xfrm>
          <a:off x="10528300" y="9829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101596</xdr:rowOff>
    </xdr:from>
    <xdr:to>
      <xdr:col>50</xdr:col>
      <xdr:colOff>165100</xdr:colOff>
      <xdr:row>58</xdr:row>
      <xdr:rowOff>31746</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9588500" y="987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22873</xdr:rowOff>
    </xdr:from>
    <xdr:ext cx="534377"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9372111" y="99669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109401</xdr:rowOff>
    </xdr:from>
    <xdr:to>
      <xdr:col>46</xdr:col>
      <xdr:colOff>38100</xdr:colOff>
      <xdr:row>58</xdr:row>
      <xdr:rowOff>39551</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8699500" y="98820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30678</xdr:rowOff>
    </xdr:from>
    <xdr:ext cx="534377"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8483111" y="99747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127008</xdr:rowOff>
    </xdr:from>
    <xdr:to>
      <xdr:col>41</xdr:col>
      <xdr:colOff>101600</xdr:colOff>
      <xdr:row>58</xdr:row>
      <xdr:rowOff>57158</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7810500" y="9899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48285</xdr:rowOff>
    </xdr:from>
    <xdr:ext cx="534377"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7594111" y="99923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142873</xdr:rowOff>
    </xdr:from>
    <xdr:to>
      <xdr:col>36</xdr:col>
      <xdr:colOff>165100</xdr:colOff>
      <xdr:row>58</xdr:row>
      <xdr:rowOff>73023</xdr:rowOff>
    </xdr:to>
    <xdr:sp macro="" textlink="">
      <xdr:nvSpPr>
        <xdr:cNvPr id="377" name="楕円 376">
          <a:extLst>
            <a:ext uri="{FF2B5EF4-FFF2-40B4-BE49-F238E27FC236}">
              <a16:creationId xmlns:a16="http://schemas.microsoft.com/office/drawing/2014/main" id="{00000000-0008-0000-0700-000079010000}"/>
            </a:ext>
          </a:extLst>
        </xdr:cNvPr>
        <xdr:cNvSpPr/>
      </xdr:nvSpPr>
      <xdr:spPr>
        <a:xfrm>
          <a:off x="6921500" y="9915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64150</xdr:rowOff>
    </xdr:from>
    <xdr:ext cx="534377" cy="259045"/>
    <xdr:sp macro="" textlink="">
      <xdr:nvSpPr>
        <xdr:cNvPr id="378" name="テキスト ボックス 377">
          <a:extLst>
            <a:ext uri="{FF2B5EF4-FFF2-40B4-BE49-F238E27FC236}">
              <a16:creationId xmlns:a16="http://schemas.microsoft.com/office/drawing/2014/main" id="{00000000-0008-0000-0700-00007A010000}"/>
            </a:ext>
          </a:extLst>
        </xdr:cNvPr>
        <xdr:cNvSpPr txBox="1"/>
      </xdr:nvSpPr>
      <xdr:spPr>
        <a:xfrm>
          <a:off x="6705111" y="100082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400" name="テキスト ボックス 399">
          <a:extLst>
            <a:ext uri="{FF2B5EF4-FFF2-40B4-BE49-F238E27FC236}">
              <a16:creationId xmlns:a16="http://schemas.microsoft.com/office/drawing/2014/main" id="{00000000-0008-0000-0700-000090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1" name="商工費グラフ枠">
          <a:extLst>
            <a:ext uri="{FF2B5EF4-FFF2-40B4-BE49-F238E27FC236}">
              <a16:creationId xmlns:a16="http://schemas.microsoft.com/office/drawing/2014/main" id="{00000000-0008-0000-0700-000091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156597</xdr:rowOff>
    </xdr:from>
    <xdr:to>
      <xdr:col>54</xdr:col>
      <xdr:colOff>189865</xdr:colOff>
      <xdr:row>78</xdr:row>
      <xdr:rowOff>146081</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flipV="1">
          <a:off x="10475595" y="12158097"/>
          <a:ext cx="1270" cy="13610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149908</xdr:rowOff>
    </xdr:from>
    <xdr:ext cx="469744" cy="259045"/>
    <xdr:sp macro="" textlink="">
      <xdr:nvSpPr>
        <xdr:cNvPr id="403" name="商工費最小値テキスト">
          <a:extLst>
            <a:ext uri="{FF2B5EF4-FFF2-40B4-BE49-F238E27FC236}">
              <a16:creationId xmlns:a16="http://schemas.microsoft.com/office/drawing/2014/main" id="{00000000-0008-0000-0700-000093010000}"/>
            </a:ext>
          </a:extLst>
        </xdr:cNvPr>
        <xdr:cNvSpPr txBox="1"/>
      </xdr:nvSpPr>
      <xdr:spPr>
        <a:xfrm>
          <a:off x="10528300" y="135230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146081</xdr:rowOff>
    </xdr:from>
    <xdr:to>
      <xdr:col>55</xdr:col>
      <xdr:colOff>88900</xdr:colOff>
      <xdr:row>78</xdr:row>
      <xdr:rowOff>146081</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10388600" y="135191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103274</xdr:rowOff>
    </xdr:from>
    <xdr:ext cx="534377" cy="259045"/>
    <xdr:sp macro="" textlink="">
      <xdr:nvSpPr>
        <xdr:cNvPr id="405" name="商工費最大値テキスト">
          <a:extLst>
            <a:ext uri="{FF2B5EF4-FFF2-40B4-BE49-F238E27FC236}">
              <a16:creationId xmlns:a16="http://schemas.microsoft.com/office/drawing/2014/main" id="{00000000-0008-0000-0700-000095010000}"/>
            </a:ext>
          </a:extLst>
        </xdr:cNvPr>
        <xdr:cNvSpPr txBox="1"/>
      </xdr:nvSpPr>
      <xdr:spPr>
        <a:xfrm>
          <a:off x="10528300" y="11933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75,113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156597</xdr:rowOff>
    </xdr:from>
    <xdr:to>
      <xdr:col>55</xdr:col>
      <xdr:colOff>88900</xdr:colOff>
      <xdr:row>70</xdr:row>
      <xdr:rowOff>156597</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10388600" y="121580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53079</xdr:rowOff>
    </xdr:from>
    <xdr:to>
      <xdr:col>55</xdr:col>
      <xdr:colOff>0</xdr:colOff>
      <xdr:row>78</xdr:row>
      <xdr:rowOff>64072</xdr:rowOff>
    </xdr:to>
    <xdr:cxnSp macro="">
      <xdr:nvCxnSpPr>
        <xdr:cNvPr id="407" name="直線コネクタ 406">
          <a:extLst>
            <a:ext uri="{FF2B5EF4-FFF2-40B4-BE49-F238E27FC236}">
              <a16:creationId xmlns:a16="http://schemas.microsoft.com/office/drawing/2014/main" id="{00000000-0008-0000-0700-000097010000}"/>
            </a:ext>
          </a:extLst>
        </xdr:cNvPr>
        <xdr:cNvCxnSpPr/>
      </xdr:nvCxnSpPr>
      <xdr:spPr>
        <a:xfrm>
          <a:off x="9639300" y="13426179"/>
          <a:ext cx="838200" cy="109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112158</xdr:rowOff>
    </xdr:from>
    <xdr:ext cx="534377" cy="259045"/>
    <xdr:sp macro="" textlink="">
      <xdr:nvSpPr>
        <xdr:cNvPr id="408" name="商工費平均値テキスト">
          <a:extLst>
            <a:ext uri="{FF2B5EF4-FFF2-40B4-BE49-F238E27FC236}">
              <a16:creationId xmlns:a16="http://schemas.microsoft.com/office/drawing/2014/main" id="{00000000-0008-0000-0700-000098010000}"/>
            </a:ext>
          </a:extLst>
        </xdr:cNvPr>
        <xdr:cNvSpPr txBox="1"/>
      </xdr:nvSpPr>
      <xdr:spPr>
        <a:xfrm>
          <a:off x="10528300" y="129709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89281</xdr:rowOff>
    </xdr:from>
    <xdr:to>
      <xdr:col>55</xdr:col>
      <xdr:colOff>50800</xdr:colOff>
      <xdr:row>77</xdr:row>
      <xdr:rowOff>19431</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10426700" y="13119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76</xdr:row>
      <xdr:rowOff>35382</xdr:rowOff>
    </xdr:from>
    <xdr:to>
      <xdr:col>50</xdr:col>
      <xdr:colOff>114300</xdr:colOff>
      <xdr:row>78</xdr:row>
      <xdr:rowOff>53079</xdr:rowOff>
    </xdr:to>
    <xdr:cxnSp macro="">
      <xdr:nvCxnSpPr>
        <xdr:cNvPr id="410" name="直線コネクタ 409">
          <a:extLst>
            <a:ext uri="{FF2B5EF4-FFF2-40B4-BE49-F238E27FC236}">
              <a16:creationId xmlns:a16="http://schemas.microsoft.com/office/drawing/2014/main" id="{00000000-0008-0000-0700-00009A010000}"/>
            </a:ext>
          </a:extLst>
        </xdr:cNvPr>
        <xdr:cNvCxnSpPr/>
      </xdr:nvCxnSpPr>
      <xdr:spPr>
        <a:xfrm>
          <a:off x="8750300" y="13065582"/>
          <a:ext cx="889000" cy="3605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58305</xdr:rowOff>
    </xdr:from>
    <xdr:to>
      <xdr:col>50</xdr:col>
      <xdr:colOff>165100</xdr:colOff>
      <xdr:row>76</xdr:row>
      <xdr:rowOff>159905</xdr:rowOff>
    </xdr:to>
    <xdr:sp macro=""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9588500" y="13088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4983</xdr:rowOff>
    </xdr:from>
    <xdr:ext cx="534377"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9372111" y="128637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76</xdr:row>
      <xdr:rowOff>35382</xdr:rowOff>
    </xdr:from>
    <xdr:to>
      <xdr:col>45</xdr:col>
      <xdr:colOff>177800</xdr:colOff>
      <xdr:row>78</xdr:row>
      <xdr:rowOff>53079</xdr:rowOff>
    </xdr:to>
    <xdr:cxnSp macro="">
      <xdr:nvCxnSpPr>
        <xdr:cNvPr id="413" name="直線コネクタ 412">
          <a:extLst>
            <a:ext uri="{FF2B5EF4-FFF2-40B4-BE49-F238E27FC236}">
              <a16:creationId xmlns:a16="http://schemas.microsoft.com/office/drawing/2014/main" id="{00000000-0008-0000-0700-00009D010000}"/>
            </a:ext>
          </a:extLst>
        </xdr:cNvPr>
        <xdr:cNvCxnSpPr/>
      </xdr:nvCxnSpPr>
      <xdr:spPr>
        <a:xfrm flipV="1">
          <a:off x="7861300" y="13065582"/>
          <a:ext cx="889000" cy="3605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75</xdr:row>
      <xdr:rowOff>87909</xdr:rowOff>
    </xdr:from>
    <xdr:to>
      <xdr:col>46</xdr:col>
      <xdr:colOff>38100</xdr:colOff>
      <xdr:row>76</xdr:row>
      <xdr:rowOff>18059</xdr:rowOff>
    </xdr:to>
    <xdr:sp macro="" textlink="">
      <xdr:nvSpPr>
        <xdr:cNvPr id="414" name="フローチャート: 判断 413">
          <a:extLst>
            <a:ext uri="{FF2B5EF4-FFF2-40B4-BE49-F238E27FC236}">
              <a16:creationId xmlns:a16="http://schemas.microsoft.com/office/drawing/2014/main" id="{00000000-0008-0000-0700-00009E010000}"/>
            </a:ext>
          </a:extLst>
        </xdr:cNvPr>
        <xdr:cNvSpPr/>
      </xdr:nvSpPr>
      <xdr:spPr>
        <a:xfrm>
          <a:off x="8699500" y="129466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34586</xdr:rowOff>
    </xdr:from>
    <xdr:ext cx="534377" cy="259045"/>
    <xdr:sp macro=""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8483111" y="12721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75</xdr:row>
      <xdr:rowOff>164236</xdr:rowOff>
    </xdr:from>
    <xdr:to>
      <xdr:col>41</xdr:col>
      <xdr:colOff>50800</xdr:colOff>
      <xdr:row>78</xdr:row>
      <xdr:rowOff>53079</xdr:rowOff>
    </xdr:to>
    <xdr:cxnSp macro="">
      <xdr:nvCxnSpPr>
        <xdr:cNvPr id="416" name="直線コネクタ 415">
          <a:extLst>
            <a:ext uri="{FF2B5EF4-FFF2-40B4-BE49-F238E27FC236}">
              <a16:creationId xmlns:a16="http://schemas.microsoft.com/office/drawing/2014/main" id="{00000000-0008-0000-0700-0000A0010000}"/>
            </a:ext>
          </a:extLst>
        </xdr:cNvPr>
        <xdr:cNvCxnSpPr/>
      </xdr:nvCxnSpPr>
      <xdr:spPr>
        <a:xfrm>
          <a:off x="6972300" y="13022986"/>
          <a:ext cx="889000" cy="4031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10167</xdr:rowOff>
    </xdr:from>
    <xdr:to>
      <xdr:col>41</xdr:col>
      <xdr:colOff>101600</xdr:colOff>
      <xdr:row>76</xdr:row>
      <xdr:rowOff>111767</xdr:rowOff>
    </xdr:to>
    <xdr:sp macro="" textlink="">
      <xdr:nvSpPr>
        <xdr:cNvPr id="417" name="フローチャート: 判断 416">
          <a:extLst>
            <a:ext uri="{FF2B5EF4-FFF2-40B4-BE49-F238E27FC236}">
              <a16:creationId xmlns:a16="http://schemas.microsoft.com/office/drawing/2014/main" id="{00000000-0008-0000-0700-0000A1010000}"/>
            </a:ext>
          </a:extLst>
        </xdr:cNvPr>
        <xdr:cNvSpPr/>
      </xdr:nvSpPr>
      <xdr:spPr>
        <a:xfrm>
          <a:off x="7810500" y="13040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128293</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7594111" y="12815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85013</xdr:rowOff>
    </xdr:from>
    <xdr:to>
      <xdr:col>36</xdr:col>
      <xdr:colOff>165100</xdr:colOff>
      <xdr:row>76</xdr:row>
      <xdr:rowOff>15163</xdr:rowOff>
    </xdr:to>
    <xdr:sp macro="" textlink="">
      <xdr:nvSpPr>
        <xdr:cNvPr id="419" name="フローチャート: 判断 418">
          <a:extLst>
            <a:ext uri="{FF2B5EF4-FFF2-40B4-BE49-F238E27FC236}">
              <a16:creationId xmlns:a16="http://schemas.microsoft.com/office/drawing/2014/main" id="{00000000-0008-0000-0700-0000A3010000}"/>
            </a:ext>
          </a:extLst>
        </xdr:cNvPr>
        <xdr:cNvSpPr/>
      </xdr:nvSpPr>
      <xdr:spPr>
        <a:xfrm>
          <a:off x="6921500" y="12943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31690</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6705111" y="12718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13272</xdr:rowOff>
    </xdr:from>
    <xdr:to>
      <xdr:col>55</xdr:col>
      <xdr:colOff>50800</xdr:colOff>
      <xdr:row>78</xdr:row>
      <xdr:rowOff>114872</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10426700" y="133863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99649</xdr:rowOff>
    </xdr:from>
    <xdr:ext cx="469744" cy="259045"/>
    <xdr:sp macro="" textlink="">
      <xdr:nvSpPr>
        <xdr:cNvPr id="427" name="商工費該当値テキスト">
          <a:extLst>
            <a:ext uri="{FF2B5EF4-FFF2-40B4-BE49-F238E27FC236}">
              <a16:creationId xmlns:a16="http://schemas.microsoft.com/office/drawing/2014/main" id="{00000000-0008-0000-0700-0000AB010000}"/>
            </a:ext>
          </a:extLst>
        </xdr:cNvPr>
        <xdr:cNvSpPr txBox="1"/>
      </xdr:nvSpPr>
      <xdr:spPr>
        <a:xfrm>
          <a:off x="10528300" y="133012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2279</xdr:rowOff>
    </xdr:from>
    <xdr:to>
      <xdr:col>50</xdr:col>
      <xdr:colOff>165100</xdr:colOff>
      <xdr:row>78</xdr:row>
      <xdr:rowOff>103879</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9588500" y="13375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95006</xdr:rowOff>
    </xdr:from>
    <xdr:ext cx="469744"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9404428" y="134681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75</xdr:row>
      <xdr:rowOff>156032</xdr:rowOff>
    </xdr:from>
    <xdr:to>
      <xdr:col>46</xdr:col>
      <xdr:colOff>38100</xdr:colOff>
      <xdr:row>76</xdr:row>
      <xdr:rowOff>86182</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8699500" y="13014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77309</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8483111" y="131075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27,476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2279</xdr:rowOff>
    </xdr:from>
    <xdr:to>
      <xdr:col>41</xdr:col>
      <xdr:colOff>101600</xdr:colOff>
      <xdr:row>78</xdr:row>
      <xdr:rowOff>103879</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7810500" y="13375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95006</xdr:rowOff>
    </xdr:from>
    <xdr:ext cx="469744"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7626428" y="134681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113436</xdr:rowOff>
    </xdr:from>
    <xdr:to>
      <xdr:col>36</xdr:col>
      <xdr:colOff>165100</xdr:colOff>
      <xdr:row>76</xdr:row>
      <xdr:rowOff>43586</xdr:rowOff>
    </xdr:to>
    <xdr:sp macro="" textlink="">
      <xdr:nvSpPr>
        <xdr:cNvPr id="434" name="楕円 433">
          <a:extLst>
            <a:ext uri="{FF2B5EF4-FFF2-40B4-BE49-F238E27FC236}">
              <a16:creationId xmlns:a16="http://schemas.microsoft.com/office/drawing/2014/main" id="{00000000-0008-0000-0700-0000B2010000}"/>
            </a:ext>
          </a:extLst>
        </xdr:cNvPr>
        <xdr:cNvSpPr/>
      </xdr:nvSpPr>
      <xdr:spPr>
        <a:xfrm>
          <a:off x="6921500" y="129721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34713</xdr:rowOff>
    </xdr:from>
    <xdr:ext cx="534377" cy="259045"/>
    <xdr:sp macro="" textlink="">
      <xdr:nvSpPr>
        <xdr:cNvPr id="435" name="テキスト ボックス 434">
          <a:extLst>
            <a:ext uri="{FF2B5EF4-FFF2-40B4-BE49-F238E27FC236}">
              <a16:creationId xmlns:a16="http://schemas.microsoft.com/office/drawing/2014/main" id="{00000000-0008-0000-0700-0000B3010000}"/>
            </a:ext>
          </a:extLst>
        </xdr:cNvPr>
        <xdr:cNvSpPr txBox="1"/>
      </xdr:nvSpPr>
      <xdr:spPr>
        <a:xfrm>
          <a:off x="6705111" y="130649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159017</xdr:rowOff>
    </xdr:from>
    <xdr:to>
      <xdr:col>54</xdr:col>
      <xdr:colOff>189865</xdr:colOff>
      <xdr:row>98</xdr:row>
      <xdr:rowOff>2901</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760967"/>
          <a:ext cx="1270" cy="10440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6728</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68088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29,921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2901</xdr:rowOff>
    </xdr:from>
    <xdr:to>
      <xdr:col>55</xdr:col>
      <xdr:colOff>88900</xdr:colOff>
      <xdr:row>98</xdr:row>
      <xdr:rowOff>2901</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68050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105694</xdr:rowOff>
    </xdr:from>
    <xdr:ext cx="599010"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5361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258,275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159017</xdr:rowOff>
    </xdr:from>
    <xdr:to>
      <xdr:col>55</xdr:col>
      <xdr:colOff>88900</xdr:colOff>
      <xdr:row>91</xdr:row>
      <xdr:rowOff>159017</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7609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49943</xdr:rowOff>
    </xdr:from>
    <xdr:to>
      <xdr:col>55</xdr:col>
      <xdr:colOff>0</xdr:colOff>
      <xdr:row>96</xdr:row>
      <xdr:rowOff>103933</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9639300" y="16337693"/>
          <a:ext cx="838200" cy="225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47942</xdr:rowOff>
    </xdr:from>
    <xdr:ext cx="534377"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5071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69515</xdr:rowOff>
    </xdr:from>
    <xdr:to>
      <xdr:col>55</xdr:col>
      <xdr:colOff>50800</xdr:colOff>
      <xdr:row>96</xdr:row>
      <xdr:rowOff>171115</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528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95</xdr:row>
      <xdr:rowOff>49943</xdr:rowOff>
    </xdr:from>
    <xdr:to>
      <xdr:col>50</xdr:col>
      <xdr:colOff>114300</xdr:colOff>
      <xdr:row>97</xdr:row>
      <xdr:rowOff>101419</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flipV="1">
          <a:off x="8750300" y="16337693"/>
          <a:ext cx="889000" cy="394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86257</xdr:rowOff>
    </xdr:from>
    <xdr:to>
      <xdr:col>50</xdr:col>
      <xdr:colOff>165100</xdr:colOff>
      <xdr:row>97</xdr:row>
      <xdr:rowOff>16407</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545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7534</xdr:rowOff>
    </xdr:from>
    <xdr:ext cx="534377"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72111" y="166381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13852</xdr:rowOff>
    </xdr:from>
    <xdr:to>
      <xdr:col>45</xdr:col>
      <xdr:colOff>177800</xdr:colOff>
      <xdr:row>97</xdr:row>
      <xdr:rowOff>101419</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a:off x="7861300" y="16644502"/>
          <a:ext cx="889000" cy="875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61362</xdr:rowOff>
    </xdr:from>
    <xdr:to>
      <xdr:col>46</xdr:col>
      <xdr:colOff>38100</xdr:colOff>
      <xdr:row>96</xdr:row>
      <xdr:rowOff>162962</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5205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8039</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83111" y="162957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13852</xdr:rowOff>
    </xdr:from>
    <xdr:to>
      <xdr:col>41</xdr:col>
      <xdr:colOff>50800</xdr:colOff>
      <xdr:row>97</xdr:row>
      <xdr:rowOff>101578</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6972300" y="16644502"/>
          <a:ext cx="889000" cy="877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109835</xdr:rowOff>
    </xdr:from>
    <xdr:to>
      <xdr:col>41</xdr:col>
      <xdr:colOff>101600</xdr:colOff>
      <xdr:row>97</xdr:row>
      <xdr:rowOff>39985</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569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56512</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94111" y="16344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70,421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123044</xdr:rowOff>
    </xdr:from>
    <xdr:to>
      <xdr:col>36</xdr:col>
      <xdr:colOff>165100</xdr:colOff>
      <xdr:row>97</xdr:row>
      <xdr:rowOff>53194</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582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69721</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705111" y="163574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67,532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53133</xdr:rowOff>
    </xdr:from>
    <xdr:to>
      <xdr:col>55</xdr:col>
      <xdr:colOff>50800</xdr:colOff>
      <xdr:row>96</xdr:row>
      <xdr:rowOff>154733</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512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76010</xdr:rowOff>
    </xdr:from>
    <xdr:ext cx="534377"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3637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82,823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94</xdr:row>
      <xdr:rowOff>170593</xdr:rowOff>
    </xdr:from>
    <xdr:to>
      <xdr:col>50</xdr:col>
      <xdr:colOff>165100</xdr:colOff>
      <xdr:row>95</xdr:row>
      <xdr:rowOff>100743</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286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93</xdr:row>
      <xdr:rowOff>117270</xdr:rowOff>
    </xdr:from>
    <xdr:ext cx="59901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39795" y="160621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50619</xdr:rowOff>
    </xdr:from>
    <xdr:to>
      <xdr:col>46</xdr:col>
      <xdr:colOff>38100</xdr:colOff>
      <xdr:row>97</xdr:row>
      <xdr:rowOff>152219</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681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143346</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83111" y="16773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134502</xdr:rowOff>
    </xdr:from>
    <xdr:to>
      <xdr:col>41</xdr:col>
      <xdr:colOff>101600</xdr:colOff>
      <xdr:row>97</xdr:row>
      <xdr:rowOff>64652</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5937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55779</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94111" y="16686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50778</xdr:rowOff>
    </xdr:from>
    <xdr:to>
      <xdr:col>36</xdr:col>
      <xdr:colOff>165100</xdr:colOff>
      <xdr:row>97</xdr:row>
      <xdr:rowOff>152378</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681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143505</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705111" y="167741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4" name="消防費グラフ枠">
          <a:extLst>
            <a:ext uri="{FF2B5EF4-FFF2-40B4-BE49-F238E27FC236}">
              <a16:creationId xmlns:a16="http://schemas.microsoft.com/office/drawing/2014/main" id="{00000000-0008-0000-0700-000002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134956</xdr:rowOff>
    </xdr:from>
    <xdr:to>
      <xdr:col>85</xdr:col>
      <xdr:colOff>126364</xdr:colOff>
      <xdr:row>39</xdr:row>
      <xdr:rowOff>75254</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flipV="1">
          <a:off x="16317595" y="5278456"/>
          <a:ext cx="1269" cy="14833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79081</xdr:rowOff>
    </xdr:from>
    <xdr:ext cx="534377" cy="259045"/>
    <xdr:sp macro="" textlink="">
      <xdr:nvSpPr>
        <xdr:cNvPr id="516" name="消防費最小値テキスト">
          <a:extLst>
            <a:ext uri="{FF2B5EF4-FFF2-40B4-BE49-F238E27FC236}">
              <a16:creationId xmlns:a16="http://schemas.microsoft.com/office/drawing/2014/main" id="{00000000-0008-0000-0700-000004020000}"/>
            </a:ext>
          </a:extLst>
        </xdr:cNvPr>
        <xdr:cNvSpPr txBox="1"/>
      </xdr:nvSpPr>
      <xdr:spPr>
        <a:xfrm>
          <a:off x="16370300" y="67656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18,383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75254</xdr:rowOff>
    </xdr:from>
    <xdr:to>
      <xdr:col>86</xdr:col>
      <xdr:colOff>25400</xdr:colOff>
      <xdr:row>39</xdr:row>
      <xdr:rowOff>75254</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6230600" y="67618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81633</xdr:rowOff>
    </xdr:from>
    <xdr:ext cx="534377" cy="259045"/>
    <xdr:sp macro="" textlink="">
      <xdr:nvSpPr>
        <xdr:cNvPr id="518" name="消防費最大値テキスト">
          <a:extLst>
            <a:ext uri="{FF2B5EF4-FFF2-40B4-BE49-F238E27FC236}">
              <a16:creationId xmlns:a16="http://schemas.microsoft.com/office/drawing/2014/main" id="{00000000-0008-0000-0700-000006020000}"/>
            </a:ext>
          </a:extLst>
        </xdr:cNvPr>
        <xdr:cNvSpPr txBox="1"/>
      </xdr:nvSpPr>
      <xdr:spPr>
        <a:xfrm>
          <a:off x="16370300" y="50536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96,249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134956</xdr:rowOff>
    </xdr:from>
    <xdr:to>
      <xdr:col>86</xdr:col>
      <xdr:colOff>25400</xdr:colOff>
      <xdr:row>30</xdr:row>
      <xdr:rowOff>134956</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5278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154330</xdr:rowOff>
    </xdr:from>
    <xdr:to>
      <xdr:col>85</xdr:col>
      <xdr:colOff>127000</xdr:colOff>
      <xdr:row>39</xdr:row>
      <xdr:rowOff>9207</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flipV="1">
          <a:off x="15481300" y="6669430"/>
          <a:ext cx="838200" cy="263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159135</xdr:rowOff>
    </xdr:from>
    <xdr:ext cx="534377" cy="259045"/>
    <xdr:sp macro="" textlink="">
      <xdr:nvSpPr>
        <xdr:cNvPr id="521" name="消防費平均値テキスト">
          <a:extLst>
            <a:ext uri="{FF2B5EF4-FFF2-40B4-BE49-F238E27FC236}">
              <a16:creationId xmlns:a16="http://schemas.microsoft.com/office/drawing/2014/main" id="{00000000-0008-0000-0700-000009020000}"/>
            </a:ext>
          </a:extLst>
        </xdr:cNvPr>
        <xdr:cNvSpPr txBox="1"/>
      </xdr:nvSpPr>
      <xdr:spPr>
        <a:xfrm>
          <a:off x="16370300" y="633133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136258</xdr:rowOff>
    </xdr:from>
    <xdr:to>
      <xdr:col>85</xdr:col>
      <xdr:colOff>177800</xdr:colOff>
      <xdr:row>38</xdr:row>
      <xdr:rowOff>66408</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6268700" y="64799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9207</xdr:rowOff>
    </xdr:from>
    <xdr:to>
      <xdr:col>81</xdr:col>
      <xdr:colOff>50800</xdr:colOff>
      <xdr:row>39</xdr:row>
      <xdr:rowOff>15304</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flipV="1">
          <a:off x="14592300" y="6695757"/>
          <a:ext cx="889000" cy="60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153708</xdr:rowOff>
    </xdr:from>
    <xdr:to>
      <xdr:col>81</xdr:col>
      <xdr:colOff>101600</xdr:colOff>
      <xdr:row>38</xdr:row>
      <xdr:rowOff>83858</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5430500" y="6497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100385</xdr:rowOff>
    </xdr:from>
    <xdr:ext cx="534377"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5214111" y="6272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58452</xdr:rowOff>
    </xdr:from>
    <xdr:to>
      <xdr:col>76</xdr:col>
      <xdr:colOff>114300</xdr:colOff>
      <xdr:row>39</xdr:row>
      <xdr:rowOff>15304</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a:off x="13703300" y="6402102"/>
          <a:ext cx="889000" cy="2997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17329</xdr:rowOff>
    </xdr:from>
    <xdr:to>
      <xdr:col>76</xdr:col>
      <xdr:colOff>165100</xdr:colOff>
      <xdr:row>38</xdr:row>
      <xdr:rowOff>118929</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4541500" y="6532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135456</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4325111" y="6307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19990</xdr:rowOff>
    </xdr:from>
    <xdr:to>
      <xdr:col>71</xdr:col>
      <xdr:colOff>177800</xdr:colOff>
      <xdr:row>37</xdr:row>
      <xdr:rowOff>58452</xdr:rowOff>
    </xdr:to>
    <xdr:cxnSp macro="">
      <xdr:nvCxnSpPr>
        <xdr:cNvPr id="529" name="直線コネクタ 528">
          <a:extLst>
            <a:ext uri="{FF2B5EF4-FFF2-40B4-BE49-F238E27FC236}">
              <a16:creationId xmlns:a16="http://schemas.microsoft.com/office/drawing/2014/main" id="{00000000-0008-0000-0700-000011020000}"/>
            </a:ext>
          </a:extLst>
        </xdr:cNvPr>
        <xdr:cNvCxnSpPr/>
      </xdr:nvCxnSpPr>
      <xdr:spPr>
        <a:xfrm>
          <a:off x="12814300" y="6363640"/>
          <a:ext cx="889000" cy="384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15577</xdr:rowOff>
    </xdr:from>
    <xdr:to>
      <xdr:col>72</xdr:col>
      <xdr:colOff>38100</xdr:colOff>
      <xdr:row>38</xdr:row>
      <xdr:rowOff>117177</xdr:rowOff>
    </xdr:to>
    <xdr:sp macro="" textlink="">
      <xdr:nvSpPr>
        <xdr:cNvPr id="530" name="フローチャート: 判断 529">
          <a:extLst>
            <a:ext uri="{FF2B5EF4-FFF2-40B4-BE49-F238E27FC236}">
              <a16:creationId xmlns:a16="http://schemas.microsoft.com/office/drawing/2014/main" id="{00000000-0008-0000-0700-000012020000}"/>
            </a:ext>
          </a:extLst>
        </xdr:cNvPr>
        <xdr:cNvSpPr/>
      </xdr:nvSpPr>
      <xdr:spPr>
        <a:xfrm>
          <a:off x="13652500" y="6530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108304</xdr:rowOff>
    </xdr:from>
    <xdr:ext cx="534377"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3436111" y="66234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132886</xdr:rowOff>
    </xdr:from>
    <xdr:to>
      <xdr:col>67</xdr:col>
      <xdr:colOff>101600</xdr:colOff>
      <xdr:row>38</xdr:row>
      <xdr:rowOff>63036</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2763500" y="6476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54163</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2547111" y="6569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103530</xdr:rowOff>
    </xdr:from>
    <xdr:to>
      <xdr:col>85</xdr:col>
      <xdr:colOff>177800</xdr:colOff>
      <xdr:row>39</xdr:row>
      <xdr:rowOff>33680</xdr:rowOff>
    </xdr:to>
    <xdr:sp macro="" textlink="">
      <xdr:nvSpPr>
        <xdr:cNvPr id="539" name="楕円 538">
          <a:extLst>
            <a:ext uri="{FF2B5EF4-FFF2-40B4-BE49-F238E27FC236}">
              <a16:creationId xmlns:a16="http://schemas.microsoft.com/office/drawing/2014/main" id="{00000000-0008-0000-0700-00001B020000}"/>
            </a:ext>
          </a:extLst>
        </xdr:cNvPr>
        <xdr:cNvSpPr/>
      </xdr:nvSpPr>
      <xdr:spPr>
        <a:xfrm>
          <a:off x="16268700" y="6618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18457</xdr:rowOff>
    </xdr:from>
    <xdr:ext cx="534377" cy="259045"/>
    <xdr:sp macro="" textlink="">
      <xdr:nvSpPr>
        <xdr:cNvPr id="540" name="消防費該当値テキスト">
          <a:extLst>
            <a:ext uri="{FF2B5EF4-FFF2-40B4-BE49-F238E27FC236}">
              <a16:creationId xmlns:a16="http://schemas.microsoft.com/office/drawing/2014/main" id="{00000000-0008-0000-0700-00001C020000}"/>
            </a:ext>
          </a:extLst>
        </xdr:cNvPr>
        <xdr:cNvSpPr txBox="1"/>
      </xdr:nvSpPr>
      <xdr:spPr>
        <a:xfrm>
          <a:off x="16370300" y="65335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23,232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129857</xdr:rowOff>
    </xdr:from>
    <xdr:to>
      <xdr:col>81</xdr:col>
      <xdr:colOff>101600</xdr:colOff>
      <xdr:row>39</xdr:row>
      <xdr:rowOff>60007</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5430500" y="6644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51134</xdr:rowOff>
    </xdr:from>
    <xdr:ext cx="534377"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5214111" y="67376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135954</xdr:rowOff>
    </xdr:from>
    <xdr:to>
      <xdr:col>76</xdr:col>
      <xdr:colOff>165100</xdr:colOff>
      <xdr:row>39</xdr:row>
      <xdr:rowOff>66104</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4541500" y="6651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39</xdr:row>
      <xdr:rowOff>57231</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4325111" y="67437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7652</xdr:rowOff>
    </xdr:from>
    <xdr:to>
      <xdr:col>72</xdr:col>
      <xdr:colOff>38100</xdr:colOff>
      <xdr:row>37</xdr:row>
      <xdr:rowOff>109252</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3652500" y="63513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125779</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3436111" y="61265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140640</xdr:rowOff>
    </xdr:from>
    <xdr:to>
      <xdr:col>67</xdr:col>
      <xdr:colOff>101600</xdr:colOff>
      <xdr:row>37</xdr:row>
      <xdr:rowOff>70790</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2763500" y="6312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87317</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2547111" y="6088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47</xdr:row>
      <xdr:rowOff>54627</xdr:rowOff>
    </xdr:from>
    <xdr:ext cx="685572"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760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a:extLst>
            <a:ext uri="{FF2B5EF4-FFF2-40B4-BE49-F238E27FC236}">
              <a16:creationId xmlns:a16="http://schemas.microsoft.com/office/drawing/2014/main" id="{00000000-0008-0000-07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17885</xdr:rowOff>
    </xdr:from>
    <xdr:to>
      <xdr:col>85</xdr:col>
      <xdr:colOff>126364</xdr:colOff>
      <xdr:row>58</xdr:row>
      <xdr:rowOff>124847</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flipV="1">
          <a:off x="16317595" y="8761835"/>
          <a:ext cx="1269" cy="13071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128674</xdr:rowOff>
    </xdr:from>
    <xdr:ext cx="534377" cy="259045"/>
    <xdr:sp macro="" textlink="">
      <xdr:nvSpPr>
        <xdr:cNvPr id="573" name="教育費最小値テキスト">
          <a:extLst>
            <a:ext uri="{FF2B5EF4-FFF2-40B4-BE49-F238E27FC236}">
              <a16:creationId xmlns:a16="http://schemas.microsoft.com/office/drawing/2014/main" id="{00000000-0008-0000-0700-00003D020000}"/>
            </a:ext>
          </a:extLst>
        </xdr:cNvPr>
        <xdr:cNvSpPr txBox="1"/>
      </xdr:nvSpPr>
      <xdr:spPr>
        <a:xfrm>
          <a:off x="16370300" y="10072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47,797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124847</xdr:rowOff>
    </xdr:from>
    <xdr:to>
      <xdr:col>86</xdr:col>
      <xdr:colOff>25400</xdr:colOff>
      <xdr:row>58</xdr:row>
      <xdr:rowOff>124847</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100689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136012</xdr:rowOff>
    </xdr:from>
    <xdr:ext cx="599010" cy="259045"/>
    <xdr:sp macro="" textlink="">
      <xdr:nvSpPr>
        <xdr:cNvPr id="575" name="教育費最大値テキスト">
          <a:extLst>
            <a:ext uri="{FF2B5EF4-FFF2-40B4-BE49-F238E27FC236}">
              <a16:creationId xmlns:a16="http://schemas.microsoft.com/office/drawing/2014/main" id="{00000000-0008-0000-0700-00003F020000}"/>
            </a:ext>
          </a:extLst>
        </xdr:cNvPr>
        <xdr:cNvSpPr txBox="1"/>
      </xdr:nvSpPr>
      <xdr:spPr>
        <a:xfrm>
          <a:off x="16370300" y="85370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733,945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17885</xdr:rowOff>
    </xdr:from>
    <xdr:to>
      <xdr:col>86</xdr:col>
      <xdr:colOff>25400</xdr:colOff>
      <xdr:row>51</xdr:row>
      <xdr:rowOff>17885</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6230600" y="87618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58</xdr:row>
      <xdr:rowOff>101247</xdr:rowOff>
    </xdr:from>
    <xdr:to>
      <xdr:col>85</xdr:col>
      <xdr:colOff>127000</xdr:colOff>
      <xdr:row>58</xdr:row>
      <xdr:rowOff>116667</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flipV="1">
          <a:off x="15481300" y="10045347"/>
          <a:ext cx="838200" cy="154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163185</xdr:rowOff>
    </xdr:from>
    <xdr:ext cx="599010" cy="259045"/>
    <xdr:sp macro="" textlink="">
      <xdr:nvSpPr>
        <xdr:cNvPr id="578" name="教育費平均値テキスト">
          <a:extLst>
            <a:ext uri="{FF2B5EF4-FFF2-40B4-BE49-F238E27FC236}">
              <a16:creationId xmlns:a16="http://schemas.microsoft.com/office/drawing/2014/main" id="{00000000-0008-0000-0700-000042020000}"/>
            </a:ext>
          </a:extLst>
        </xdr:cNvPr>
        <xdr:cNvSpPr txBox="1"/>
      </xdr:nvSpPr>
      <xdr:spPr>
        <a:xfrm>
          <a:off x="16370300" y="976438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140308</xdr:rowOff>
    </xdr:from>
    <xdr:to>
      <xdr:col>85</xdr:col>
      <xdr:colOff>177800</xdr:colOff>
      <xdr:row>58</xdr:row>
      <xdr:rowOff>70458</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6268700" y="9912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116667</xdr:rowOff>
    </xdr:from>
    <xdr:to>
      <xdr:col>81</xdr:col>
      <xdr:colOff>50800</xdr:colOff>
      <xdr:row>58</xdr:row>
      <xdr:rowOff>123613</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4592300" y="10060767"/>
          <a:ext cx="889000" cy="69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58</xdr:row>
      <xdr:rowOff>3655</xdr:rowOff>
    </xdr:from>
    <xdr:to>
      <xdr:col>81</xdr:col>
      <xdr:colOff>101600</xdr:colOff>
      <xdr:row>58</xdr:row>
      <xdr:rowOff>105255</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5430500" y="9947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56</xdr:row>
      <xdr:rowOff>121782</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14111" y="9722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84,748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56048</xdr:rowOff>
    </xdr:from>
    <xdr:to>
      <xdr:col>76</xdr:col>
      <xdr:colOff>114300</xdr:colOff>
      <xdr:row>58</xdr:row>
      <xdr:rowOff>123613</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a:off x="13703300" y="10000148"/>
          <a:ext cx="889000" cy="675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24381</xdr:rowOff>
    </xdr:from>
    <xdr:to>
      <xdr:col>76</xdr:col>
      <xdr:colOff>165100</xdr:colOff>
      <xdr:row>58</xdr:row>
      <xdr:rowOff>125981</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4541500" y="9968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142508</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4325111" y="97437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56048</xdr:rowOff>
    </xdr:from>
    <xdr:to>
      <xdr:col>71</xdr:col>
      <xdr:colOff>177800</xdr:colOff>
      <xdr:row>58</xdr:row>
      <xdr:rowOff>104598</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flipV="1">
          <a:off x="12814300" y="10000148"/>
          <a:ext cx="889000" cy="485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36688</xdr:rowOff>
    </xdr:from>
    <xdr:to>
      <xdr:col>72</xdr:col>
      <xdr:colOff>38100</xdr:colOff>
      <xdr:row>58</xdr:row>
      <xdr:rowOff>138288</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3652500" y="9980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129415</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436111" y="100735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27925</xdr:rowOff>
    </xdr:from>
    <xdr:to>
      <xdr:col>67</xdr:col>
      <xdr:colOff>101600</xdr:colOff>
      <xdr:row>58</xdr:row>
      <xdr:rowOff>129525</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2763500" y="9972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146052</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2547111" y="97472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72,008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50447</xdr:rowOff>
    </xdr:from>
    <xdr:to>
      <xdr:col>85</xdr:col>
      <xdr:colOff>177800</xdr:colOff>
      <xdr:row>58</xdr:row>
      <xdr:rowOff>152047</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6268700" y="9994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136824</xdr:rowOff>
    </xdr:from>
    <xdr:ext cx="534377" cy="259045"/>
    <xdr:sp macro="" textlink="">
      <xdr:nvSpPr>
        <xdr:cNvPr id="597" name="教育費該当値テキスト">
          <a:extLst>
            <a:ext uri="{FF2B5EF4-FFF2-40B4-BE49-F238E27FC236}">
              <a16:creationId xmlns:a16="http://schemas.microsoft.com/office/drawing/2014/main" id="{00000000-0008-0000-0700-000055020000}"/>
            </a:ext>
          </a:extLst>
        </xdr:cNvPr>
        <xdr:cNvSpPr txBox="1"/>
      </xdr:nvSpPr>
      <xdr:spPr>
        <a:xfrm>
          <a:off x="16370300" y="99094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65867</xdr:rowOff>
    </xdr:from>
    <xdr:to>
      <xdr:col>81</xdr:col>
      <xdr:colOff>101600</xdr:colOff>
      <xdr:row>58</xdr:row>
      <xdr:rowOff>167467</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5430500" y="100099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158594</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14111" y="101026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72813</xdr:rowOff>
    </xdr:from>
    <xdr:to>
      <xdr:col>76</xdr:col>
      <xdr:colOff>165100</xdr:colOff>
      <xdr:row>59</xdr:row>
      <xdr:rowOff>2963</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4541500" y="100169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165540</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325111" y="10109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5248</xdr:rowOff>
    </xdr:from>
    <xdr:to>
      <xdr:col>72</xdr:col>
      <xdr:colOff>38100</xdr:colOff>
      <xdr:row>58</xdr:row>
      <xdr:rowOff>106848</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3652500" y="99493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123375</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3436111" y="97245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83,912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53798</xdr:rowOff>
    </xdr:from>
    <xdr:to>
      <xdr:col>67</xdr:col>
      <xdr:colOff>101600</xdr:colOff>
      <xdr:row>58</xdr:row>
      <xdr:rowOff>155398</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2763500" y="99978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146525</xdr:rowOff>
    </xdr:from>
    <xdr:ext cx="534377"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547111" y="100906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58,426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25400</xdr:rowOff>
    </xdr:from>
    <xdr:to>
      <xdr:col>89</xdr:col>
      <xdr:colOff>177800</xdr:colOff>
      <xdr:row>78</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54627</xdr:rowOff>
    </xdr:from>
    <xdr:ext cx="248786"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197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82550</xdr:rowOff>
    </xdr:from>
    <xdr:to>
      <xdr:col>89</xdr:col>
      <xdr:colOff>177800</xdr:colOff>
      <xdr:row>71</xdr:row>
      <xdr:rowOff>82550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70</xdr:row>
      <xdr:rowOff>111777</xdr:rowOff>
    </xdr:from>
    <xdr:ext cx="59541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850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4" name="災害復旧費グラフ枠">
          <a:extLst>
            <a:ext uri="{FF2B5EF4-FFF2-40B4-BE49-F238E27FC236}">
              <a16:creationId xmlns:a16="http://schemas.microsoft.com/office/drawing/2014/main" id="{00000000-0008-0000-07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31229</xdr:rowOff>
    </xdr:from>
    <xdr:to>
      <xdr:col>85</xdr:col>
      <xdr:colOff>126364</xdr:colOff>
      <xdr:row>78</xdr:row>
      <xdr:rowOff>25400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6317595" y="12204179"/>
          <a:ext cx="1269" cy="1194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49080</xdr:rowOff>
    </xdr:from>
    <xdr:ext cx="249299" cy="259045"/>
    <xdr:sp macro="" textlink="">
      <xdr:nvSpPr>
        <xdr:cNvPr id="626" name="災害復旧費最小値テキスト">
          <a:extLst>
            <a:ext uri="{FF2B5EF4-FFF2-40B4-BE49-F238E27FC236}">
              <a16:creationId xmlns:a16="http://schemas.microsoft.com/office/drawing/2014/main" id="{00000000-0008-0000-0700-000072020000}"/>
            </a:ext>
          </a:extLst>
        </xdr:cNvPr>
        <xdr:cNvSpPr txBox="1"/>
      </xdr:nvSpPr>
      <xdr:spPr>
        <a:xfrm>
          <a:off x="16370300" y="1342218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25400</xdr:rowOff>
    </xdr:from>
    <xdr:to>
      <xdr:col>86</xdr:col>
      <xdr:colOff>25400</xdr:colOff>
      <xdr:row>78</xdr:row>
      <xdr:rowOff>25400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6230600" y="13398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149356</xdr:rowOff>
    </xdr:from>
    <xdr:ext cx="599010" cy="259045"/>
    <xdr:sp macro="" textlink="">
      <xdr:nvSpPr>
        <xdr:cNvPr id="628" name="災害復旧費最大値テキスト">
          <a:extLst>
            <a:ext uri="{FF2B5EF4-FFF2-40B4-BE49-F238E27FC236}">
              <a16:creationId xmlns:a16="http://schemas.microsoft.com/office/drawing/2014/main" id="{00000000-0008-0000-0700-000074020000}"/>
            </a:ext>
          </a:extLst>
        </xdr:cNvPr>
        <xdr:cNvSpPr txBox="1"/>
      </xdr:nvSpPr>
      <xdr:spPr>
        <a:xfrm>
          <a:off x="16370300" y="119794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208,980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31229</xdr:rowOff>
    </xdr:from>
    <xdr:to>
      <xdr:col>86</xdr:col>
      <xdr:colOff>25400</xdr:colOff>
      <xdr:row>71</xdr:row>
      <xdr:rowOff>31229</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22041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25400</xdr:rowOff>
    </xdr:from>
    <xdr:to>
      <xdr:col>85</xdr:col>
      <xdr:colOff>127000</xdr:colOff>
      <xdr:row>78</xdr:row>
      <xdr:rowOff>25400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5481300" y="13398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137980</xdr:rowOff>
    </xdr:from>
    <xdr:ext cx="469744" cy="259045"/>
    <xdr:sp macro="" textlink="">
      <xdr:nvSpPr>
        <xdr:cNvPr id="631" name="災害復旧費平均値テキスト">
          <a:extLst>
            <a:ext uri="{FF2B5EF4-FFF2-40B4-BE49-F238E27FC236}">
              <a16:creationId xmlns:a16="http://schemas.microsoft.com/office/drawing/2014/main" id="{00000000-0008-0000-0700-000077020000}"/>
            </a:ext>
          </a:extLst>
        </xdr:cNvPr>
        <xdr:cNvSpPr txBox="1"/>
      </xdr:nvSpPr>
      <xdr:spPr>
        <a:xfrm>
          <a:off x="16370300" y="1316818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115103</xdr:rowOff>
    </xdr:from>
    <xdr:to>
      <xdr:col>85</xdr:col>
      <xdr:colOff>177800</xdr:colOff>
      <xdr:row>78</xdr:row>
      <xdr:rowOff>45253</xdr:rowOff>
    </xdr:to>
    <xdr:sp macro=""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6268700" y="133167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25223</xdr:rowOff>
    </xdr:from>
    <xdr:to>
      <xdr:col>81</xdr:col>
      <xdr:colOff>50800</xdr:colOff>
      <xdr:row>78</xdr:row>
      <xdr:rowOff>25400</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4592300" y="13398323"/>
          <a:ext cx="889000" cy="1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106257</xdr:rowOff>
    </xdr:from>
    <xdr:to>
      <xdr:col>81</xdr:col>
      <xdr:colOff>101600</xdr:colOff>
      <xdr:row>78</xdr:row>
      <xdr:rowOff>36407</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5430500" y="13307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52934</xdr:rowOff>
    </xdr:from>
    <xdr:ext cx="469744"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5246428" y="130831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25223</xdr:rowOff>
    </xdr:from>
    <xdr:to>
      <xdr:col>76</xdr:col>
      <xdr:colOff>114300</xdr:colOff>
      <xdr:row>78</xdr:row>
      <xdr:rowOff>25400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flipV="1">
          <a:off x="13703300" y="13398323"/>
          <a:ext cx="889000" cy="1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89426</xdr:rowOff>
    </xdr:from>
    <xdr:to>
      <xdr:col>76</xdr:col>
      <xdr:colOff>165100</xdr:colOff>
      <xdr:row>78</xdr:row>
      <xdr:rowOff>19576</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4541500" y="13291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36103</xdr:rowOff>
    </xdr:from>
    <xdr:ext cx="469744"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4357428" y="13066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71983</xdr:rowOff>
    </xdr:from>
    <xdr:to>
      <xdr:col>71</xdr:col>
      <xdr:colOff>177800</xdr:colOff>
      <xdr:row>78</xdr:row>
      <xdr:rowOff>25400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2814300" y="13273633"/>
          <a:ext cx="889000" cy="1248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92404</xdr:rowOff>
    </xdr:from>
    <xdr:to>
      <xdr:col>72</xdr:col>
      <xdr:colOff>38100</xdr:colOff>
      <xdr:row>78</xdr:row>
      <xdr:rowOff>22554</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3652500" y="13294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39081</xdr:rowOff>
    </xdr:from>
    <xdr:ext cx="469744"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468428" y="13069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56490</xdr:rowOff>
    </xdr:from>
    <xdr:to>
      <xdr:col>67</xdr:col>
      <xdr:colOff>101600</xdr:colOff>
      <xdr:row>77</xdr:row>
      <xdr:rowOff>158090</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2763500" y="13258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149217</xdr:rowOff>
    </xdr:from>
    <xdr:ext cx="534377"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547111" y="133508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146050</xdr:rowOff>
    </xdr:from>
    <xdr:to>
      <xdr:col>85</xdr:col>
      <xdr:colOff>177800</xdr:colOff>
      <xdr:row>78</xdr:row>
      <xdr:rowOff>76200</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62687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93530</xdr:rowOff>
    </xdr:from>
    <xdr:ext cx="249299" cy="259045"/>
    <xdr:sp macro="" textlink="">
      <xdr:nvSpPr>
        <xdr:cNvPr id="650" name="災害復旧費該当値テキスト">
          <a:extLst>
            <a:ext uri="{FF2B5EF4-FFF2-40B4-BE49-F238E27FC236}">
              <a16:creationId xmlns:a16="http://schemas.microsoft.com/office/drawing/2014/main" id="{00000000-0008-0000-0700-00008A020000}"/>
            </a:ext>
          </a:extLst>
        </xdr:cNvPr>
        <xdr:cNvSpPr txBox="1"/>
      </xdr:nvSpPr>
      <xdr:spPr>
        <a:xfrm>
          <a:off x="16370300" y="1329518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146050</xdr:rowOff>
    </xdr:from>
    <xdr:to>
      <xdr:col>81</xdr:col>
      <xdr:colOff>101600</xdr:colOff>
      <xdr:row>78</xdr:row>
      <xdr:rowOff>76200</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54305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78</xdr:row>
      <xdr:rowOff>67327</xdr:rowOff>
    </xdr:from>
    <xdr:ext cx="249299"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5356650" y="1344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145873</xdr:rowOff>
    </xdr:from>
    <xdr:to>
      <xdr:col>76</xdr:col>
      <xdr:colOff>165100</xdr:colOff>
      <xdr:row>78</xdr:row>
      <xdr:rowOff>76023</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4541500" y="13347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78</xdr:row>
      <xdr:rowOff>67150</xdr:rowOff>
    </xdr:from>
    <xdr:ext cx="313932"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4435333" y="1344025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146050</xdr:rowOff>
    </xdr:from>
    <xdr:to>
      <xdr:col>72</xdr:col>
      <xdr:colOff>38100</xdr:colOff>
      <xdr:row>78</xdr:row>
      <xdr:rowOff>76200</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36525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78</xdr:row>
      <xdr:rowOff>67327</xdr:rowOff>
    </xdr:from>
    <xdr:ext cx="249299"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3578650" y="1344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21183</xdr:rowOff>
    </xdr:from>
    <xdr:to>
      <xdr:col>67</xdr:col>
      <xdr:colOff>101600</xdr:colOff>
      <xdr:row>77</xdr:row>
      <xdr:rowOff>122783</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2763500" y="132228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75</xdr:row>
      <xdr:rowOff>139310</xdr:rowOff>
    </xdr:from>
    <xdr:ext cx="534377"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547111" y="12998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100</xdr:row>
      <xdr:rowOff>111777</xdr:rowOff>
    </xdr:from>
    <xdr:ext cx="248786" cy="259045"/>
    <xdr:sp macro="" textlink="">
      <xdr:nvSpPr>
        <xdr:cNvPr id="669" name="テキスト ボックス 668">
          <a:extLst>
            <a:ext uri="{FF2B5EF4-FFF2-40B4-BE49-F238E27FC236}">
              <a16:creationId xmlns:a16="http://schemas.microsoft.com/office/drawing/2014/main" id="{00000000-0008-0000-0700-00009D020000}"/>
            </a:ext>
          </a:extLst>
        </xdr:cNvPr>
        <xdr:cNvSpPr txBox="1"/>
      </xdr:nvSpPr>
      <xdr:spPr>
        <a:xfrm>
          <a:off x="12197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44450</xdr:rowOff>
    </xdr:from>
    <xdr:to>
      <xdr:col>89</xdr:col>
      <xdr:colOff>177800</xdr:colOff>
      <xdr:row>99</xdr:row>
      <xdr:rowOff>44450</xdr:rowOff>
    </xdr:to>
    <xdr:cxnSp macro="">
      <xdr:nvCxnSpPr>
        <xdr:cNvPr id="670" name="直線コネクタ 669">
          <a:extLst>
            <a:ext uri="{FF2B5EF4-FFF2-40B4-BE49-F238E27FC236}">
              <a16:creationId xmlns:a16="http://schemas.microsoft.com/office/drawing/2014/main" id="{00000000-0008-0000-0700-00009E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98</xdr:row>
      <xdr:rowOff>73677</xdr:rowOff>
    </xdr:from>
    <xdr:ext cx="531299" cy="259045"/>
    <xdr:sp macro="" textlink="">
      <xdr:nvSpPr>
        <xdr:cNvPr id="671" name="テキスト ボックス 670">
          <a:extLst>
            <a:ext uri="{FF2B5EF4-FFF2-40B4-BE49-F238E27FC236}">
              <a16:creationId xmlns:a16="http://schemas.microsoft.com/office/drawing/2014/main" id="{00000000-0008-0000-0700-00009F020000}"/>
            </a:ext>
          </a:extLst>
        </xdr:cNvPr>
        <xdr:cNvSpPr txBox="1"/>
      </xdr:nvSpPr>
      <xdr:spPr>
        <a:xfrm>
          <a:off x="11914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2" name="直線コネクタ 671">
          <a:extLst>
            <a:ext uri="{FF2B5EF4-FFF2-40B4-BE49-F238E27FC236}">
              <a16:creationId xmlns:a16="http://schemas.microsoft.com/office/drawing/2014/main" id="{00000000-0008-0000-0700-0000A0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3" name="テキスト ボックス 672">
          <a:extLst>
            <a:ext uri="{FF2B5EF4-FFF2-40B4-BE49-F238E27FC236}">
              <a16:creationId xmlns:a16="http://schemas.microsoft.com/office/drawing/2014/main" id="{00000000-0008-0000-0700-0000A1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2" name="公債費グラフ枠">
          <a:extLst>
            <a:ext uri="{FF2B5EF4-FFF2-40B4-BE49-F238E27FC236}">
              <a16:creationId xmlns:a16="http://schemas.microsoft.com/office/drawing/2014/main" id="{00000000-0008-0000-0700-0000AA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17983</xdr:rowOff>
    </xdr:from>
    <xdr:to>
      <xdr:col>85</xdr:col>
      <xdr:colOff>126364</xdr:colOff>
      <xdr:row>99</xdr:row>
      <xdr:rowOff>102033</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flipV="1">
          <a:off x="16317595" y="15448483"/>
          <a:ext cx="1269" cy="1627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105860</xdr:rowOff>
    </xdr:from>
    <xdr:ext cx="534377" cy="259045"/>
    <xdr:sp macro="" textlink="">
      <xdr:nvSpPr>
        <xdr:cNvPr id="684" name="公債費最小値テキスト">
          <a:extLst>
            <a:ext uri="{FF2B5EF4-FFF2-40B4-BE49-F238E27FC236}">
              <a16:creationId xmlns:a16="http://schemas.microsoft.com/office/drawing/2014/main" id="{00000000-0008-0000-0700-0000AC020000}"/>
            </a:ext>
          </a:extLst>
        </xdr:cNvPr>
        <xdr:cNvSpPr txBox="1"/>
      </xdr:nvSpPr>
      <xdr:spPr>
        <a:xfrm>
          <a:off x="16370300" y="17079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102033</xdr:rowOff>
    </xdr:from>
    <xdr:to>
      <xdr:col>86</xdr:col>
      <xdr:colOff>25400</xdr:colOff>
      <xdr:row>99</xdr:row>
      <xdr:rowOff>102033</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6230600" y="17075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136110</xdr:rowOff>
    </xdr:from>
    <xdr:ext cx="599010" cy="259045"/>
    <xdr:sp macro="" textlink="">
      <xdr:nvSpPr>
        <xdr:cNvPr id="686" name="公債費最大値テキスト">
          <a:extLst>
            <a:ext uri="{FF2B5EF4-FFF2-40B4-BE49-F238E27FC236}">
              <a16:creationId xmlns:a16="http://schemas.microsoft.com/office/drawing/2014/main" id="{00000000-0008-0000-0700-0000AE020000}"/>
            </a:ext>
          </a:extLst>
        </xdr:cNvPr>
        <xdr:cNvSpPr txBox="1"/>
      </xdr:nvSpPr>
      <xdr:spPr>
        <a:xfrm>
          <a:off x="16370300" y="15223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153,584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17983</xdr:rowOff>
    </xdr:from>
    <xdr:to>
      <xdr:col>86</xdr:col>
      <xdr:colOff>25400</xdr:colOff>
      <xdr:row>90</xdr:row>
      <xdr:rowOff>17983</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6230600" y="15448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149492</xdr:rowOff>
    </xdr:from>
    <xdr:to>
      <xdr:col>85</xdr:col>
      <xdr:colOff>127000</xdr:colOff>
      <xdr:row>98</xdr:row>
      <xdr:rowOff>157925</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a:off x="15481300" y="16951592"/>
          <a:ext cx="838200" cy="8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119663</xdr:rowOff>
    </xdr:from>
    <xdr:ext cx="534377" cy="259045"/>
    <xdr:sp macro="" textlink="">
      <xdr:nvSpPr>
        <xdr:cNvPr id="689" name="公債費平均値テキスト">
          <a:extLst>
            <a:ext uri="{FF2B5EF4-FFF2-40B4-BE49-F238E27FC236}">
              <a16:creationId xmlns:a16="http://schemas.microsoft.com/office/drawing/2014/main" id="{00000000-0008-0000-0700-0000B1020000}"/>
            </a:ext>
          </a:extLst>
        </xdr:cNvPr>
        <xdr:cNvSpPr txBox="1"/>
      </xdr:nvSpPr>
      <xdr:spPr>
        <a:xfrm>
          <a:off x="16370300" y="1640741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96786</xdr:rowOff>
    </xdr:from>
    <xdr:to>
      <xdr:col>85</xdr:col>
      <xdr:colOff>177800</xdr:colOff>
      <xdr:row>97</xdr:row>
      <xdr:rowOff>26936</xdr:rowOff>
    </xdr:to>
    <xdr:sp macro="" textlink="">
      <xdr:nvSpPr>
        <xdr:cNvPr id="690" name="フローチャート: 判断 689">
          <a:extLst>
            <a:ext uri="{FF2B5EF4-FFF2-40B4-BE49-F238E27FC236}">
              <a16:creationId xmlns:a16="http://schemas.microsoft.com/office/drawing/2014/main" id="{00000000-0008-0000-0700-0000B2020000}"/>
            </a:ext>
          </a:extLst>
        </xdr:cNvPr>
        <xdr:cNvSpPr/>
      </xdr:nvSpPr>
      <xdr:spPr>
        <a:xfrm>
          <a:off x="16268700" y="16555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149492</xdr:rowOff>
    </xdr:from>
    <xdr:to>
      <xdr:col>81</xdr:col>
      <xdr:colOff>50800</xdr:colOff>
      <xdr:row>98</xdr:row>
      <xdr:rowOff>150901</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flipV="1">
          <a:off x="14592300" y="16951592"/>
          <a:ext cx="889000" cy="14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35116</xdr:rowOff>
    </xdr:from>
    <xdr:to>
      <xdr:col>81</xdr:col>
      <xdr:colOff>101600</xdr:colOff>
      <xdr:row>96</xdr:row>
      <xdr:rowOff>136716</xdr:rowOff>
    </xdr:to>
    <xdr:sp macro="" textlink="">
      <xdr:nvSpPr>
        <xdr:cNvPr id="692" name="フローチャート: 判断 691">
          <a:extLst>
            <a:ext uri="{FF2B5EF4-FFF2-40B4-BE49-F238E27FC236}">
              <a16:creationId xmlns:a16="http://schemas.microsoft.com/office/drawing/2014/main" id="{00000000-0008-0000-0700-0000B4020000}"/>
            </a:ext>
          </a:extLst>
        </xdr:cNvPr>
        <xdr:cNvSpPr/>
      </xdr:nvSpPr>
      <xdr:spPr>
        <a:xfrm>
          <a:off x="15430500" y="16494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153243</xdr:rowOff>
    </xdr:from>
    <xdr:ext cx="534377"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5214111" y="162695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150901</xdr:rowOff>
    </xdr:from>
    <xdr:to>
      <xdr:col>76</xdr:col>
      <xdr:colOff>114300</xdr:colOff>
      <xdr:row>98</xdr:row>
      <xdr:rowOff>167387</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3703300" y="16953001"/>
          <a:ext cx="889000" cy="164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55411</xdr:rowOff>
    </xdr:from>
    <xdr:to>
      <xdr:col>76</xdr:col>
      <xdr:colOff>165100</xdr:colOff>
      <xdr:row>96</xdr:row>
      <xdr:rowOff>157011</xdr:rowOff>
    </xdr:to>
    <xdr:sp macro="" textlink="">
      <xdr:nvSpPr>
        <xdr:cNvPr id="695" name="フローチャート: 判断 694">
          <a:extLst>
            <a:ext uri="{FF2B5EF4-FFF2-40B4-BE49-F238E27FC236}">
              <a16:creationId xmlns:a16="http://schemas.microsoft.com/office/drawing/2014/main" id="{00000000-0008-0000-0700-0000B7020000}"/>
            </a:ext>
          </a:extLst>
        </xdr:cNvPr>
        <xdr:cNvSpPr/>
      </xdr:nvSpPr>
      <xdr:spPr>
        <a:xfrm>
          <a:off x="14541500" y="16514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2088</xdr:rowOff>
    </xdr:from>
    <xdr:ext cx="534377"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4325111" y="16289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167387</xdr:rowOff>
    </xdr:from>
    <xdr:to>
      <xdr:col>71</xdr:col>
      <xdr:colOff>177800</xdr:colOff>
      <xdr:row>99</xdr:row>
      <xdr:rowOff>26581</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flipV="1">
          <a:off x="12814300" y="16969487"/>
          <a:ext cx="889000" cy="306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85573</xdr:rowOff>
    </xdr:from>
    <xdr:to>
      <xdr:col>72</xdr:col>
      <xdr:colOff>38100</xdr:colOff>
      <xdr:row>97</xdr:row>
      <xdr:rowOff>15723</xdr:rowOff>
    </xdr:to>
    <xdr:sp macro="" textlink="">
      <xdr:nvSpPr>
        <xdr:cNvPr id="698" name="フローチャート: 判断 697">
          <a:extLst>
            <a:ext uri="{FF2B5EF4-FFF2-40B4-BE49-F238E27FC236}">
              <a16:creationId xmlns:a16="http://schemas.microsoft.com/office/drawing/2014/main" id="{00000000-0008-0000-0700-0000BA020000}"/>
            </a:ext>
          </a:extLst>
        </xdr:cNvPr>
        <xdr:cNvSpPr/>
      </xdr:nvSpPr>
      <xdr:spPr>
        <a:xfrm>
          <a:off x="13652500" y="165447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32250</xdr:rowOff>
    </xdr:from>
    <xdr:ext cx="534377"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3436111" y="163200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145262</xdr:rowOff>
    </xdr:from>
    <xdr:to>
      <xdr:col>67</xdr:col>
      <xdr:colOff>101600</xdr:colOff>
      <xdr:row>97</xdr:row>
      <xdr:rowOff>75412</xdr:rowOff>
    </xdr:to>
    <xdr:sp macro="" textlink="">
      <xdr:nvSpPr>
        <xdr:cNvPr id="700" name="フローチャート: 判断 699">
          <a:extLst>
            <a:ext uri="{FF2B5EF4-FFF2-40B4-BE49-F238E27FC236}">
              <a16:creationId xmlns:a16="http://schemas.microsoft.com/office/drawing/2014/main" id="{00000000-0008-0000-0700-0000BC020000}"/>
            </a:ext>
          </a:extLst>
        </xdr:cNvPr>
        <xdr:cNvSpPr/>
      </xdr:nvSpPr>
      <xdr:spPr>
        <a:xfrm>
          <a:off x="12763500" y="16604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95</xdr:row>
      <xdr:rowOff>91939</xdr:rowOff>
    </xdr:from>
    <xdr:ext cx="534377"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2547111" y="163796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107125</xdr:rowOff>
    </xdr:from>
    <xdr:to>
      <xdr:col>85</xdr:col>
      <xdr:colOff>177800</xdr:colOff>
      <xdr:row>99</xdr:row>
      <xdr:rowOff>37275</xdr:rowOff>
    </xdr:to>
    <xdr:sp macro="" textlink="">
      <xdr:nvSpPr>
        <xdr:cNvPr id="707" name="楕円 706">
          <a:extLst>
            <a:ext uri="{FF2B5EF4-FFF2-40B4-BE49-F238E27FC236}">
              <a16:creationId xmlns:a16="http://schemas.microsoft.com/office/drawing/2014/main" id="{00000000-0008-0000-0700-0000C3020000}"/>
            </a:ext>
          </a:extLst>
        </xdr:cNvPr>
        <xdr:cNvSpPr/>
      </xdr:nvSpPr>
      <xdr:spPr>
        <a:xfrm>
          <a:off x="16268700" y="169092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22052</xdr:rowOff>
    </xdr:from>
    <xdr:ext cx="534377" cy="259045"/>
    <xdr:sp macro="" textlink="">
      <xdr:nvSpPr>
        <xdr:cNvPr id="708" name="公債費該当値テキスト">
          <a:extLst>
            <a:ext uri="{FF2B5EF4-FFF2-40B4-BE49-F238E27FC236}">
              <a16:creationId xmlns:a16="http://schemas.microsoft.com/office/drawing/2014/main" id="{00000000-0008-0000-0700-0000C4020000}"/>
            </a:ext>
          </a:extLst>
        </xdr:cNvPr>
        <xdr:cNvSpPr txBox="1"/>
      </xdr:nvSpPr>
      <xdr:spPr>
        <a:xfrm>
          <a:off x="16370300" y="168241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98692</xdr:rowOff>
    </xdr:from>
    <xdr:to>
      <xdr:col>81</xdr:col>
      <xdr:colOff>101600</xdr:colOff>
      <xdr:row>99</xdr:row>
      <xdr:rowOff>28842</xdr:rowOff>
    </xdr:to>
    <xdr:sp macro="" textlink="">
      <xdr:nvSpPr>
        <xdr:cNvPr id="709" name="楕円 708">
          <a:extLst>
            <a:ext uri="{FF2B5EF4-FFF2-40B4-BE49-F238E27FC236}">
              <a16:creationId xmlns:a16="http://schemas.microsoft.com/office/drawing/2014/main" id="{00000000-0008-0000-0700-0000C5020000}"/>
            </a:ext>
          </a:extLst>
        </xdr:cNvPr>
        <xdr:cNvSpPr/>
      </xdr:nvSpPr>
      <xdr:spPr>
        <a:xfrm>
          <a:off x="15430500" y="16900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99</xdr:row>
      <xdr:rowOff>19969</xdr:rowOff>
    </xdr:from>
    <xdr:ext cx="534377"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5214111" y="16993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100101</xdr:rowOff>
    </xdr:from>
    <xdr:to>
      <xdr:col>76</xdr:col>
      <xdr:colOff>165100</xdr:colOff>
      <xdr:row>99</xdr:row>
      <xdr:rowOff>30251</xdr:rowOff>
    </xdr:to>
    <xdr:sp macro="" textlink="">
      <xdr:nvSpPr>
        <xdr:cNvPr id="711" name="楕円 710">
          <a:extLst>
            <a:ext uri="{FF2B5EF4-FFF2-40B4-BE49-F238E27FC236}">
              <a16:creationId xmlns:a16="http://schemas.microsoft.com/office/drawing/2014/main" id="{00000000-0008-0000-0700-0000C7020000}"/>
            </a:ext>
          </a:extLst>
        </xdr:cNvPr>
        <xdr:cNvSpPr/>
      </xdr:nvSpPr>
      <xdr:spPr>
        <a:xfrm>
          <a:off x="14541500" y="16902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99</xdr:row>
      <xdr:rowOff>21378</xdr:rowOff>
    </xdr:from>
    <xdr:ext cx="534377"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4325111" y="16994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116587</xdr:rowOff>
    </xdr:from>
    <xdr:to>
      <xdr:col>72</xdr:col>
      <xdr:colOff>38100</xdr:colOff>
      <xdr:row>99</xdr:row>
      <xdr:rowOff>46737</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3652500" y="16918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99</xdr:row>
      <xdr:rowOff>37864</xdr:rowOff>
    </xdr:from>
    <xdr:ext cx="534377"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3436111" y="170114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147231</xdr:rowOff>
    </xdr:from>
    <xdr:to>
      <xdr:col>67</xdr:col>
      <xdr:colOff>101600</xdr:colOff>
      <xdr:row>99</xdr:row>
      <xdr:rowOff>77381</xdr:rowOff>
    </xdr:to>
    <xdr:sp macro="" textlink="">
      <xdr:nvSpPr>
        <xdr:cNvPr id="715" name="楕円 714">
          <a:extLst>
            <a:ext uri="{FF2B5EF4-FFF2-40B4-BE49-F238E27FC236}">
              <a16:creationId xmlns:a16="http://schemas.microsoft.com/office/drawing/2014/main" id="{00000000-0008-0000-0700-0000CB020000}"/>
            </a:ext>
          </a:extLst>
        </xdr:cNvPr>
        <xdr:cNvSpPr/>
      </xdr:nvSpPr>
      <xdr:spPr>
        <a:xfrm>
          <a:off x="12763500" y="169493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68508</xdr:rowOff>
    </xdr:from>
    <xdr:ext cx="534377"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2547111" y="17042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31,407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30" name="テキスト ボックス 729">
          <a:extLst>
            <a:ext uri="{FF2B5EF4-FFF2-40B4-BE49-F238E27FC236}">
              <a16:creationId xmlns:a16="http://schemas.microsoft.com/office/drawing/2014/main" id="{00000000-0008-0000-0700-0000DA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32" name="テキスト ボックス 731">
          <a:extLst>
            <a:ext uri="{FF2B5EF4-FFF2-40B4-BE49-F238E27FC236}">
              <a16:creationId xmlns:a16="http://schemas.microsoft.com/office/drawing/2014/main" id="{00000000-0008-0000-0700-0000DC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5" name="諸支出金グラフ枠">
          <a:extLst>
            <a:ext uri="{FF2B5EF4-FFF2-40B4-BE49-F238E27FC236}">
              <a16:creationId xmlns:a16="http://schemas.microsoft.com/office/drawing/2014/main" id="{00000000-0008-0000-0700-0000DF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159760</xdr:rowOff>
    </xdr:from>
    <xdr:to>
      <xdr:col>116</xdr:col>
      <xdr:colOff>62864</xdr:colOff>
      <xdr:row>38</xdr:row>
      <xdr:rowOff>25400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flipV="1">
          <a:off x="22159595" y="5303260"/>
          <a:ext cx="1269" cy="12372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54652</xdr:rowOff>
    </xdr:from>
    <xdr:ext cx="249299" cy="259045"/>
    <xdr:sp macro="" textlink="">
      <xdr:nvSpPr>
        <xdr:cNvPr id="737" name="諸支出金最小値テキスト">
          <a:extLst>
            <a:ext uri="{FF2B5EF4-FFF2-40B4-BE49-F238E27FC236}">
              <a16:creationId xmlns:a16="http://schemas.microsoft.com/office/drawing/2014/main" id="{00000000-0008-0000-0700-0000E1020000}"/>
            </a:ext>
          </a:extLst>
        </xdr:cNvPr>
        <xdr:cNvSpPr txBox="1"/>
      </xdr:nvSpPr>
      <xdr:spPr>
        <a:xfrm>
          <a:off x="22212300" y="65697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106437</xdr:rowOff>
    </xdr:from>
    <xdr:ext cx="534377" cy="259045"/>
    <xdr:sp macro="" textlink="">
      <xdr:nvSpPr>
        <xdr:cNvPr id="739" name="諸支出金最大値テキスト">
          <a:extLst>
            <a:ext uri="{FF2B5EF4-FFF2-40B4-BE49-F238E27FC236}">
              <a16:creationId xmlns:a16="http://schemas.microsoft.com/office/drawing/2014/main" id="{00000000-0008-0000-0700-0000E3020000}"/>
            </a:ext>
          </a:extLst>
        </xdr:cNvPr>
        <xdr:cNvSpPr txBox="1"/>
      </xdr:nvSpPr>
      <xdr:spPr>
        <a:xfrm>
          <a:off x="22212300" y="50784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21,649</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159760</xdr:rowOff>
    </xdr:from>
    <xdr:to>
      <xdr:col>116</xdr:col>
      <xdr:colOff>152400</xdr:colOff>
      <xdr:row>30</xdr:row>
      <xdr:rowOff>159760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22072600" y="5303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25400</xdr:rowOff>
    </xdr:from>
    <xdr:to>
      <xdr:col>116</xdr:col>
      <xdr:colOff>63500</xdr:colOff>
      <xdr:row>38</xdr:row>
      <xdr:rowOff>25400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1323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143553</xdr:rowOff>
    </xdr:from>
    <xdr:ext cx="378565" cy="259045"/>
    <xdr:sp macro="" textlink="">
      <xdr:nvSpPr>
        <xdr:cNvPr id="742" name="諸支出金平均値テキスト">
          <a:extLst>
            <a:ext uri="{FF2B5EF4-FFF2-40B4-BE49-F238E27FC236}">
              <a16:creationId xmlns:a16="http://schemas.microsoft.com/office/drawing/2014/main" id="{00000000-0008-0000-0700-0000E6020000}"/>
            </a:ext>
          </a:extLst>
        </xdr:cNvPr>
        <xdr:cNvSpPr txBox="1"/>
      </xdr:nvSpPr>
      <xdr:spPr>
        <a:xfrm>
          <a:off x="22212300" y="6315753"/>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120676</xdr:rowOff>
    </xdr:from>
    <xdr:to>
      <xdr:col>116</xdr:col>
      <xdr:colOff>114300</xdr:colOff>
      <xdr:row>38</xdr:row>
      <xdr:rowOff>50826</xdr:rowOff>
    </xdr:to>
    <xdr:sp macro="" textlink="">
      <xdr:nvSpPr>
        <xdr:cNvPr id="743" name="フローチャート: 判断 742">
          <a:extLst>
            <a:ext uri="{FF2B5EF4-FFF2-40B4-BE49-F238E27FC236}">
              <a16:creationId xmlns:a16="http://schemas.microsoft.com/office/drawing/2014/main" id="{00000000-0008-0000-0700-0000E7020000}"/>
            </a:ext>
          </a:extLst>
        </xdr:cNvPr>
        <xdr:cNvSpPr/>
      </xdr:nvSpPr>
      <xdr:spPr>
        <a:xfrm>
          <a:off x="22110700" y="6464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25400</xdr:rowOff>
    </xdr:from>
    <xdr:to>
      <xdr:col>111</xdr:col>
      <xdr:colOff>177800</xdr:colOff>
      <xdr:row>38</xdr:row>
      <xdr:rowOff>25400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043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92215</xdr:rowOff>
    </xdr:from>
    <xdr:to>
      <xdr:col>112</xdr:col>
      <xdr:colOff>38100</xdr:colOff>
      <xdr:row>38</xdr:row>
      <xdr:rowOff>22365</xdr:rowOff>
    </xdr:to>
    <xdr:sp macro="" textlink="">
      <xdr:nvSpPr>
        <xdr:cNvPr id="745" name="フローチャート: 判断 744">
          <a:extLst>
            <a:ext uri="{FF2B5EF4-FFF2-40B4-BE49-F238E27FC236}">
              <a16:creationId xmlns:a16="http://schemas.microsoft.com/office/drawing/2014/main" id="{00000000-0008-0000-0700-0000E9020000}"/>
            </a:ext>
          </a:extLst>
        </xdr:cNvPr>
        <xdr:cNvSpPr/>
      </xdr:nvSpPr>
      <xdr:spPr>
        <a:xfrm>
          <a:off x="21272500" y="6435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36</xdr:row>
      <xdr:rowOff>38892</xdr:rowOff>
    </xdr:from>
    <xdr:ext cx="378565" cy="259045"/>
    <xdr:sp macro="" textlink="">
      <xdr:nvSpPr>
        <xdr:cNvPr id="746" name="テキスト ボックス 745">
          <a:extLst>
            <a:ext uri="{FF2B5EF4-FFF2-40B4-BE49-F238E27FC236}">
              <a16:creationId xmlns:a16="http://schemas.microsoft.com/office/drawing/2014/main" id="{00000000-0008-0000-0700-0000EA020000}"/>
            </a:ext>
          </a:extLst>
        </xdr:cNvPr>
        <xdr:cNvSpPr txBox="1"/>
      </xdr:nvSpPr>
      <xdr:spPr>
        <a:xfrm>
          <a:off x="21134017" y="621109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25400</xdr:rowOff>
    </xdr:from>
    <xdr:to>
      <xdr:col>107</xdr:col>
      <xdr:colOff>50800</xdr:colOff>
      <xdr:row>38</xdr:row>
      <xdr:rowOff>25400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19545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88786</xdr:rowOff>
    </xdr:from>
    <xdr:to>
      <xdr:col>107</xdr:col>
      <xdr:colOff>101600</xdr:colOff>
      <xdr:row>38</xdr:row>
      <xdr:rowOff>18935</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0383500" y="6432436"/>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35463</xdr:rowOff>
    </xdr:from>
    <xdr:ext cx="469744"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0199428" y="62076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25400</xdr:rowOff>
    </xdr:from>
    <xdr:to>
      <xdr:col>102</xdr:col>
      <xdr:colOff>114300</xdr:colOff>
      <xdr:row>38</xdr:row>
      <xdr:rowOff>25400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8656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101987</xdr:rowOff>
    </xdr:from>
    <xdr:to>
      <xdr:col>102</xdr:col>
      <xdr:colOff>165100</xdr:colOff>
      <xdr:row>38</xdr:row>
      <xdr:rowOff>32138</xdr:rowOff>
    </xdr:to>
    <xdr:sp macro=""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19494500" y="644563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36</xdr:row>
      <xdr:rowOff>48664</xdr:rowOff>
    </xdr:from>
    <xdr:ext cx="378565"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19356017" y="622086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130905</xdr:rowOff>
    </xdr:from>
    <xdr:to>
      <xdr:col>98</xdr:col>
      <xdr:colOff>38100</xdr:colOff>
      <xdr:row>38</xdr:row>
      <xdr:rowOff>61055</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18605500" y="6474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36</xdr:row>
      <xdr:rowOff>77582</xdr:rowOff>
    </xdr:from>
    <xdr:ext cx="378565"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18467017" y="62497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146050</xdr:rowOff>
    </xdr:from>
    <xdr:to>
      <xdr:col>116</xdr:col>
      <xdr:colOff>114300</xdr:colOff>
      <xdr:row>38</xdr:row>
      <xdr:rowOff>76200</xdr:rowOff>
    </xdr:to>
    <xdr:sp macro="" textlink="">
      <xdr:nvSpPr>
        <xdr:cNvPr id="760" name="楕円 759">
          <a:extLst>
            <a:ext uri="{FF2B5EF4-FFF2-40B4-BE49-F238E27FC236}">
              <a16:creationId xmlns:a16="http://schemas.microsoft.com/office/drawing/2014/main" id="{00000000-0008-0000-0700-0000F8020000}"/>
            </a:ext>
          </a:extLst>
        </xdr:cNvPr>
        <xdr:cNvSpPr/>
      </xdr:nvSpPr>
      <xdr:spPr>
        <a:xfrm>
          <a:off x="22110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99102</xdr:rowOff>
    </xdr:from>
    <xdr:ext cx="249299" cy="259045"/>
    <xdr:sp macro="" textlink="">
      <xdr:nvSpPr>
        <xdr:cNvPr id="761" name="諸支出金該当値テキスト">
          <a:extLst>
            <a:ext uri="{FF2B5EF4-FFF2-40B4-BE49-F238E27FC236}">
              <a16:creationId xmlns:a16="http://schemas.microsoft.com/office/drawing/2014/main" id="{00000000-0008-0000-0700-0000F9020000}"/>
            </a:ext>
          </a:extLst>
        </xdr:cNvPr>
        <xdr:cNvSpPr txBox="1"/>
      </xdr:nvSpPr>
      <xdr:spPr>
        <a:xfrm>
          <a:off x="22212300" y="64427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146050</xdr:rowOff>
    </xdr:from>
    <xdr:to>
      <xdr:col>112</xdr:col>
      <xdr:colOff>38100</xdr:colOff>
      <xdr:row>38</xdr:row>
      <xdr:rowOff>76200</xdr:rowOff>
    </xdr:to>
    <xdr:sp macro="" textlink="">
      <xdr:nvSpPr>
        <xdr:cNvPr id="762" name="楕円 761">
          <a:extLst>
            <a:ext uri="{FF2B5EF4-FFF2-40B4-BE49-F238E27FC236}">
              <a16:creationId xmlns:a16="http://schemas.microsoft.com/office/drawing/2014/main" id="{00000000-0008-0000-0700-0000FA020000}"/>
            </a:ext>
          </a:extLst>
        </xdr:cNvPr>
        <xdr:cNvSpPr/>
      </xdr:nvSpPr>
      <xdr:spPr>
        <a:xfrm>
          <a:off x="2127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38</xdr:row>
      <xdr:rowOff>67327</xdr:rowOff>
    </xdr:from>
    <xdr:ext cx="249299"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119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146050</xdr:rowOff>
    </xdr:from>
    <xdr:to>
      <xdr:col>107</xdr:col>
      <xdr:colOff>101600</xdr:colOff>
      <xdr:row>38</xdr:row>
      <xdr:rowOff>76200</xdr:rowOff>
    </xdr:to>
    <xdr:sp macro="" textlink="">
      <xdr:nvSpPr>
        <xdr:cNvPr id="764" name="楕円 763">
          <a:extLst>
            <a:ext uri="{FF2B5EF4-FFF2-40B4-BE49-F238E27FC236}">
              <a16:creationId xmlns:a16="http://schemas.microsoft.com/office/drawing/2014/main" id="{00000000-0008-0000-0700-0000FC020000}"/>
            </a:ext>
          </a:extLst>
        </xdr:cNvPr>
        <xdr:cNvSpPr/>
      </xdr:nvSpPr>
      <xdr:spPr>
        <a:xfrm>
          <a:off x="2038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38</xdr:row>
      <xdr:rowOff>67327</xdr:rowOff>
    </xdr:from>
    <xdr:ext cx="249299"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030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146050</xdr:rowOff>
    </xdr:from>
    <xdr:to>
      <xdr:col>102</xdr:col>
      <xdr:colOff>165100</xdr:colOff>
      <xdr:row>38</xdr:row>
      <xdr:rowOff>76200</xdr:rowOff>
    </xdr:to>
    <xdr:sp macro="" textlink="">
      <xdr:nvSpPr>
        <xdr:cNvPr id="766" name="楕円 765">
          <a:extLst>
            <a:ext uri="{FF2B5EF4-FFF2-40B4-BE49-F238E27FC236}">
              <a16:creationId xmlns:a16="http://schemas.microsoft.com/office/drawing/2014/main" id="{00000000-0008-0000-0700-0000FE020000}"/>
            </a:ext>
          </a:extLst>
        </xdr:cNvPr>
        <xdr:cNvSpPr/>
      </xdr:nvSpPr>
      <xdr:spPr>
        <a:xfrm>
          <a:off x="19494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38</xdr:row>
      <xdr:rowOff>67327</xdr:rowOff>
    </xdr:from>
    <xdr:ext cx="249299"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9420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146050</xdr:rowOff>
    </xdr:from>
    <xdr:to>
      <xdr:col>98</xdr:col>
      <xdr:colOff>38100</xdr:colOff>
      <xdr:row>38</xdr:row>
      <xdr:rowOff>76200</xdr:rowOff>
    </xdr:to>
    <xdr:sp macro="" textlink="">
      <xdr:nvSpPr>
        <xdr:cNvPr id="768" name="楕円 767">
          <a:extLst>
            <a:ext uri="{FF2B5EF4-FFF2-40B4-BE49-F238E27FC236}">
              <a16:creationId xmlns:a16="http://schemas.microsoft.com/office/drawing/2014/main" id="{00000000-0008-0000-0700-000000030000}"/>
            </a:ext>
          </a:extLst>
        </xdr:cNvPr>
        <xdr:cNvSpPr/>
      </xdr:nvSpPr>
      <xdr:spPr>
        <a:xfrm>
          <a:off x="18605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38</xdr:row>
      <xdr:rowOff>67327</xdr:rowOff>
    </xdr:from>
    <xdr:ext cx="249299"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531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0" name="正方形/長方形 769">
          <a:extLst>
            <a:ext uri="{FF2B5EF4-FFF2-40B4-BE49-F238E27FC236}">
              <a16:creationId xmlns:a16="http://schemas.microsoft.com/office/drawing/2014/main" id="{00000000-0008-0000-0700-000002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1" name="正方形/長方形 770">
          <a:extLst>
            <a:ext uri="{FF2B5EF4-FFF2-40B4-BE49-F238E27FC236}">
              <a16:creationId xmlns:a16="http://schemas.microsoft.com/office/drawing/2014/main" id="{00000000-0008-0000-0700-000003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2" name="正方形/長方形 771">
          <a:extLst>
            <a:ext uri="{FF2B5EF4-FFF2-40B4-BE49-F238E27FC236}">
              <a16:creationId xmlns:a16="http://schemas.microsoft.com/office/drawing/2014/main" id="{00000000-0008-0000-0700-000004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9" name="直線コネクタ 778">
          <a:extLst>
            <a:ext uri="{FF2B5EF4-FFF2-40B4-BE49-F238E27FC236}">
              <a16:creationId xmlns:a16="http://schemas.microsoft.com/office/drawing/2014/main" id="{00000000-0008-0000-0700-00000B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0" name="直線コネクタ 779">
          <a:extLst>
            <a:ext uri="{FF2B5EF4-FFF2-40B4-BE49-F238E27FC236}">
              <a16:creationId xmlns:a16="http://schemas.microsoft.com/office/drawing/2014/main" id="{00000000-0008-0000-0700-00000C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3" name="テキスト ボックス 782">
          <a:extLst>
            <a:ext uri="{FF2B5EF4-FFF2-40B4-BE49-F238E27FC236}">
              <a16:creationId xmlns:a16="http://schemas.microsoft.com/office/drawing/2014/main" id="{00000000-0008-0000-0700-00000F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4" name="前年度繰上充用金グラフ枠">
          <a:extLst>
            <a:ext uri="{FF2B5EF4-FFF2-40B4-BE49-F238E27FC236}">
              <a16:creationId xmlns:a16="http://schemas.microsoft.com/office/drawing/2014/main" id="{00000000-0008-0000-0700-000010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6" name="前年度繰上充用金最小値テキスト">
          <a:extLst>
            <a:ext uri="{FF2B5EF4-FFF2-40B4-BE49-F238E27FC236}">
              <a16:creationId xmlns:a16="http://schemas.microsoft.com/office/drawing/2014/main" id="{00000000-0008-0000-0700-000012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8" name="前年度繰上充用金最大値テキスト">
          <a:extLst>
            <a:ext uri="{FF2B5EF4-FFF2-40B4-BE49-F238E27FC236}">
              <a16:creationId xmlns:a16="http://schemas.microsoft.com/office/drawing/2014/main" id="{00000000-0008-0000-0700-000014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1" name="前年度繰上充用金平均値テキスト">
          <a:extLst>
            <a:ext uri="{FF2B5EF4-FFF2-40B4-BE49-F238E27FC236}">
              <a16:creationId xmlns:a16="http://schemas.microsoft.com/office/drawing/2014/main" id="{00000000-0008-0000-0700-000017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2" name="フローチャート: 判断 791">
          <a:extLst>
            <a:ext uri="{FF2B5EF4-FFF2-40B4-BE49-F238E27FC236}">
              <a16:creationId xmlns:a16="http://schemas.microsoft.com/office/drawing/2014/main" id="{00000000-0008-0000-0700-000018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4" name="フローチャート: 判断 793">
          <a:extLst>
            <a:ext uri="{FF2B5EF4-FFF2-40B4-BE49-F238E27FC236}">
              <a16:creationId xmlns:a16="http://schemas.microsoft.com/office/drawing/2014/main" id="{00000000-0008-0000-0700-00001A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5" name="テキスト ボックス 794">
          <a:extLst>
            <a:ext uri="{FF2B5EF4-FFF2-40B4-BE49-F238E27FC236}">
              <a16:creationId xmlns:a16="http://schemas.microsoft.com/office/drawing/2014/main" id="{00000000-0008-0000-0700-00001B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9" name="楕円 808">
          <a:extLst>
            <a:ext uri="{FF2B5EF4-FFF2-40B4-BE49-F238E27FC236}">
              <a16:creationId xmlns:a16="http://schemas.microsoft.com/office/drawing/2014/main" id="{00000000-0008-0000-0700-000029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0" name="前年度繰上充用金該当値テキスト">
          <a:extLst>
            <a:ext uri="{FF2B5EF4-FFF2-40B4-BE49-F238E27FC236}">
              <a16:creationId xmlns:a16="http://schemas.microsoft.com/office/drawing/2014/main" id="{00000000-0008-0000-0700-00002A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1" name="楕円 810">
          <a:extLst>
            <a:ext uri="{FF2B5EF4-FFF2-40B4-BE49-F238E27FC236}">
              <a16:creationId xmlns:a16="http://schemas.microsoft.com/office/drawing/2014/main" id="{00000000-0008-0000-0700-00002B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3" name="楕円 812">
          <a:extLst>
            <a:ext uri="{FF2B5EF4-FFF2-40B4-BE49-F238E27FC236}">
              <a16:creationId xmlns:a16="http://schemas.microsoft.com/office/drawing/2014/main" id="{00000000-0008-0000-0700-00002D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5" name="楕円 814">
          <a:extLst>
            <a:ext uri="{FF2B5EF4-FFF2-40B4-BE49-F238E27FC236}">
              <a16:creationId xmlns:a16="http://schemas.microsoft.com/office/drawing/2014/main" id="{00000000-0008-0000-0700-00002F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7" name="楕円 816">
          <a:extLst>
            <a:ext uri="{FF2B5EF4-FFF2-40B4-BE49-F238E27FC236}">
              <a16:creationId xmlns:a16="http://schemas.microsoft.com/office/drawing/2014/main" id="{00000000-0008-0000-0700-000031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9" name="正方形/長方形 818">
          <a:extLst>
            <a:ext uri="{FF2B5EF4-FFF2-40B4-BE49-F238E27FC236}">
              <a16:creationId xmlns:a16="http://schemas.microsoft.com/office/drawing/2014/main" id="{00000000-0008-0000-0700-000033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0" name="正方形/長方形 819">
          <a:extLst>
            <a:ext uri="{FF2B5EF4-FFF2-40B4-BE49-F238E27FC236}">
              <a16:creationId xmlns:a16="http://schemas.microsoft.com/office/drawing/2014/main" id="{00000000-0008-0000-0700-000034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土木費を除く項目で類似団体平均を下回っており、甘楽町第６次総合計画に基づく計画的な事業執行により、適切な支出ができている。</a:t>
          </a:r>
        </a:p>
        <a:p>
          <a:r>
            <a:rPr kumimoji="1" lang="ja-JP" altLang="en-US" sz="1300">
              <a:latin typeface="ＭＳ Ｐゴシック" panose="020B0600070205080204" pitchFamily="50" charset="-128"/>
              <a:ea typeface="ＭＳ Ｐゴシック" panose="020B0600070205080204" pitchFamily="50" charset="-128"/>
            </a:rPr>
            <a:t>土木費についても、甘楽</a:t>
          </a:r>
          <a:r>
            <a:rPr kumimoji="1" lang="en-US" altLang="ja-JP" sz="1300">
              <a:latin typeface="ＭＳ Ｐゴシック" panose="020B0600070205080204" pitchFamily="50" charset="-128"/>
              <a:ea typeface="ＭＳ Ｐゴシック" panose="020B0600070205080204" pitchFamily="50" charset="-128"/>
            </a:rPr>
            <a:t>PA</a:t>
          </a:r>
          <a:r>
            <a:rPr kumimoji="1" lang="ja-JP" altLang="en-US" sz="1300">
              <a:latin typeface="ＭＳ Ｐゴシック" panose="020B0600070205080204" pitchFamily="50" charset="-128"/>
              <a:ea typeface="ＭＳ Ｐゴシック" panose="020B0600070205080204" pitchFamily="50" charset="-128"/>
            </a:rPr>
            <a:t>スマートＩＣ整備事業関係の経費、工業団地土地購入費が減額となり、前年度比</a:t>
          </a:r>
          <a:r>
            <a:rPr kumimoji="1" lang="en-US" altLang="ja-JP" sz="1300">
              <a:latin typeface="ＭＳ Ｐゴシック" panose="020B0600070205080204" pitchFamily="50" charset="-128"/>
              <a:ea typeface="ＭＳ Ｐゴシック" panose="020B0600070205080204" pitchFamily="50" charset="-128"/>
            </a:rPr>
            <a:t>49,309</a:t>
          </a:r>
          <a:r>
            <a:rPr kumimoji="1" lang="ja-JP" altLang="en-US" sz="1300">
              <a:latin typeface="ＭＳ Ｐゴシック" panose="020B0600070205080204" pitchFamily="50" charset="-128"/>
              <a:ea typeface="ＭＳ Ｐゴシック" panose="020B0600070205080204" pitchFamily="50" charset="-128"/>
            </a:rPr>
            <a:t>円の減額となり、類似団体と同程度となっている。</a:t>
          </a:r>
        </a:p>
        <a:p>
          <a:r>
            <a:rPr kumimoji="1" lang="ja-JP" altLang="en-US" sz="1300">
              <a:latin typeface="ＭＳ Ｐゴシック" panose="020B0600070205080204" pitchFamily="50" charset="-128"/>
              <a:ea typeface="ＭＳ Ｐゴシック" panose="020B0600070205080204" pitchFamily="50" charset="-128"/>
            </a:rPr>
            <a:t>今後も総合計画に基づき実施事業の必要性を考慮し、財政状況を勘案しながら適正な財政運営を図っていく。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残高は令和５年度まで増額してきたが、令和６年度は５，７６６万円取り崩したため、実質単年度収支が赤字となった。今後予定されている大規模事業や公共施設の長寿命化には補助金、地方債を活用していくが、財政調整基金の取り崩しも必要であると見込まれるので、行財政改革を推進し、健全な財政運営に努めたい。</a:t>
          </a:r>
          <a:endParaRPr kumimoji="1" lang="en-US" altLang="ja-JP" sz="1400">
            <a:latin typeface="ＭＳ ゴシック" pitchFamily="49" charset="-128"/>
            <a:ea typeface="ＭＳ ゴシック" pitchFamily="49" charset="-128"/>
          </a:endParaRP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この５年間は、一般会計、公営企業会計（水道事業・下水道事業）、特別会計全てにおいて黒字であることから、適正な財政運営がされている。中でも水道事業会計の黒字額が継続して高い水準で推移している。</a:t>
          </a:r>
        </a:p>
        <a:p>
          <a:r>
            <a:rPr kumimoji="1" lang="ja-JP" altLang="en-US" sz="1400">
              <a:latin typeface="ＭＳ ゴシック" pitchFamily="49" charset="-128"/>
              <a:ea typeface="ＭＳ ゴシック" pitchFamily="49" charset="-128"/>
            </a:rPr>
            <a:t>　特別会計においても黒字で推移しているが、一般会計からの繰出金に依存している部分があり、今後も繰出基準外の繰出金について抑制を図っていく必要がある。</a:t>
          </a: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組合等が起こした地方債の元利償還金に対する負担金等は増加したが、一般会計の元利償還金、公営企業債の元利償還金に対する繰入金は減少したため、実質公債費比率の分子は減少した。</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　元利償還金の増額を回避するため、計画的な事業実施に努めていきたい。</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群馬県甘楽町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一般会計に係る地方債の現在高が前年度比</a:t>
          </a:r>
          <a:r>
            <a:rPr kumimoji="1" lang="en-US" altLang="ja-JP" sz="1400">
              <a:latin typeface="ＭＳ ゴシック" pitchFamily="49" charset="-128"/>
              <a:ea typeface="ＭＳ ゴシック" pitchFamily="49" charset="-128"/>
            </a:rPr>
            <a:t>116</a:t>
          </a:r>
          <a:r>
            <a:rPr kumimoji="1" lang="ja-JP" altLang="en-US" sz="1400">
              <a:latin typeface="ＭＳ ゴシック" pitchFamily="49" charset="-128"/>
              <a:ea typeface="ＭＳ ゴシック" pitchFamily="49" charset="-128"/>
            </a:rPr>
            <a:t>百万円減少したことや公営企業債等繰入見込額が前年度比</a:t>
          </a:r>
          <a:r>
            <a:rPr kumimoji="1" lang="en-US" altLang="ja-JP" sz="1400">
              <a:latin typeface="ＭＳ ゴシック" pitchFamily="49" charset="-128"/>
              <a:ea typeface="ＭＳ ゴシック" pitchFamily="49" charset="-128"/>
            </a:rPr>
            <a:t>631</a:t>
          </a:r>
          <a:r>
            <a:rPr kumimoji="1" lang="ja-JP" altLang="en-US" sz="1400">
              <a:latin typeface="ＭＳ ゴシック" pitchFamily="49" charset="-128"/>
              <a:ea typeface="ＭＳ ゴシック" pitchFamily="49" charset="-128"/>
            </a:rPr>
            <a:t>百万円減少した一方で、組合等負担等見込額が前年度比</a:t>
          </a:r>
          <a:r>
            <a:rPr kumimoji="1" lang="en-US" altLang="ja-JP" sz="1400">
              <a:latin typeface="ＭＳ ゴシック" pitchFamily="49" charset="-128"/>
              <a:ea typeface="ＭＳ ゴシック" pitchFamily="49" charset="-128"/>
            </a:rPr>
            <a:t>113</a:t>
          </a:r>
          <a:r>
            <a:rPr kumimoji="1" lang="ja-JP" altLang="en-US" sz="1400">
              <a:latin typeface="ＭＳ ゴシック" pitchFamily="49" charset="-128"/>
              <a:ea typeface="ＭＳ ゴシック" pitchFamily="49" charset="-128"/>
            </a:rPr>
            <a:t>百万円増加した。充当可能は減少したが、将来負担比率の分子は</a:t>
          </a:r>
          <a:r>
            <a:rPr kumimoji="1" lang="en-US" altLang="ja-JP" sz="1400">
              <a:latin typeface="ＭＳ ゴシック" pitchFamily="49" charset="-128"/>
              <a:ea typeface="ＭＳ ゴシック" pitchFamily="49" charset="-128"/>
            </a:rPr>
            <a:t>162</a:t>
          </a:r>
          <a:r>
            <a:rPr kumimoji="1" lang="ja-JP" altLang="en-US" sz="1400">
              <a:latin typeface="ＭＳ ゴシック" pitchFamily="49" charset="-128"/>
              <a:ea typeface="ＭＳ ゴシック" pitchFamily="49" charset="-128"/>
            </a:rPr>
            <a:t>百万円減少した。</a:t>
          </a:r>
        </a:p>
        <a:p>
          <a:r>
            <a:rPr kumimoji="1" lang="ja-JP" altLang="en-US" sz="1400">
              <a:latin typeface="ＭＳ ゴシック" pitchFamily="49" charset="-128"/>
              <a:ea typeface="ＭＳ ゴシック" pitchFamily="49" charset="-128"/>
            </a:rPr>
            <a:t>　充当可能基金は減少傾向にあり、限られていることから、今後も計画的な償還と適債事業を慎重に判断することで将来負担比率の改善を図っていく。</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群馬県甘楽町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全体としては、１１９，９５６千円を積立て、２０４，９３７千円を取り崩した結果、８４，９７８千円の減額となった。取り崩しの大きかった基金は、財政調整基金５７，６６４千円、学校建築基金２１，１００千円、甘楽町ふるさとづくり基金６０，０００千円であ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大規模事業には基金の繰入れを活用し、近年頻発する自然災害への備えや、老朽化した公共施設の改修費用が必要となることから、決算状況等により基金の積立てを実施していく。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・公立学校建築基金：学校等の設置及び改築、その他学校等の災害復旧等の財源不足が生じたときの財源充当</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・甘楽町公共施設等整備基金：公共施設等の整備に要する経費</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・長岡今朝吉福祉基金：甘楽町の福祉推進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・甘楽町ふるさとづくり基金：歴史を生かしたまちづくりに関する事業、自然環境の保全に関する事業等</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・地域福祉基金：高齢化社会の到来に備え、保健福祉活動の推進、快適な生活環境の形成を図る。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・公立学校建築基金：校舎外壁補修工事等の小学校施設維持管理事業費として２１，１００千円を取り崩したことで減少した。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・甘楽町公共施設等整備基金：図書館の屋上防水改修工事をはじめとする事業に１６，６７２千円を取り崩したことで減少した。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・長岡今朝吉福祉基金：長岡今朝吉記念ギャラリー運営経費として８，５００千円を取り崩したことで減少した。	</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・甘楽町ふるさとづくり基金：ふるさと納税７３，０２２千円を積立て、子育て支援事業費や観光イベント事業費等として６０，０００千円を取り崩した　結果、１３，０２２千円増加した。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・地域福祉基金：福祉医療事業医療費として１５，０００千円を取り崩したことで減少した。</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長岡今朝吉福祉基金については、今後積み立てが見込めないため、取り崩しには慎重な判断が必要となる。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施設の老朽化に伴う解体費用及び修繕費用が継続的に見込まれていることから、公立学校建築基金や甘楽町公共施設等整備基金の適切な取り崩し、計画的な積み立てを行っていく必要がある。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令和６年度は財源確保の観点から５７，６６４千円を繰入れたため、前年度比５２，７２６千円の減額となり、財政調整基金残高は１，９５０，２５３千円となった。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近年は当初予算編を編成する上で、財源不足分を財政調整基金を取り崩して編成しなければならない状況が続いている。今後も財源不足を補うため取崩しを行うことが予測されるが、基金の繰入れについては慎重に判断し、過度な取崩しはせず、健全な財政運営に努め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普通交付税で交付された金額の積立てと取り崩しにより、減債基金残高は１３，６４８千円増額の８７，６５６千円となった。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元金償還の公債費に充当できる目的基金であるため、必要に応じて積立て、取り崩しを実施する。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zoomScaleNormal="100" workbookViewId="0"/>
  </sheetViews>
  <sheetFormatPr defaultColWidth="0" defaultRowHeight="11.25" zeroHeight="1" x14ac:dyDescent="0.15"/>
  <cols>
    <col min="1" max="11" width="2.125" style="168" customWidth="1"/>
    <col min="12" max="12" width="2.25" style="168" customWidth="1"/>
    <col min="13" max="17" width="2.375" style="168" customWidth="1"/>
    <col min="18" max="119" width="2.125" style="168" customWidth="1"/>
    <col min="120" max="16384" width="0" style="168" hidden="1"/>
  </cols>
  <sheetData>
    <row r="1" spans="1:119" ht="33" customHeight="1" x14ac:dyDescent="0.15">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69"/>
      <c r="DK1" s="169"/>
      <c r="DL1" s="169"/>
      <c r="DM1" s="169"/>
      <c r="DN1" s="169"/>
      <c r="DO1" s="169"/>
    </row>
    <row r="2" spans="1:119" ht="24.75" thickBot="1" x14ac:dyDescent="0.2">
      <c r="B2" s="170" t="s">
        <v>77</v>
      </c>
      <c r="C2" s="170"/>
      <c r="D2" s="171"/>
    </row>
    <row r="3" spans="1:119" ht="18.75" customHeight="1" thickBot="1" x14ac:dyDescent="0.2">
      <c r="A3" s="169"/>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15">
      <c r="A4" s="169"/>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6761796</v>
      </c>
      <c r="BO4" s="449"/>
      <c r="BP4" s="449"/>
      <c r="BQ4" s="449"/>
      <c r="BR4" s="449"/>
      <c r="BS4" s="449"/>
      <c r="BT4" s="449"/>
      <c r="BU4" s="450"/>
      <c r="BV4" s="448">
        <v>7333427</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7.4</v>
      </c>
      <c r="CU4" s="589"/>
      <c r="CV4" s="589"/>
      <c r="CW4" s="589"/>
      <c r="CX4" s="589"/>
      <c r="CY4" s="589"/>
      <c r="CZ4" s="589"/>
      <c r="DA4" s="590"/>
      <c r="DB4" s="588">
        <v>9.1</v>
      </c>
      <c r="DC4" s="589"/>
      <c r="DD4" s="589"/>
      <c r="DE4" s="589"/>
      <c r="DF4" s="589"/>
      <c r="DG4" s="589"/>
      <c r="DH4" s="589"/>
      <c r="DI4" s="590"/>
    </row>
    <row r="5" spans="1:119" ht="18.75" customHeight="1" x14ac:dyDescent="0.15">
      <c r="A5" s="169"/>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6414966</v>
      </c>
      <c r="BO5" s="420"/>
      <c r="BP5" s="420"/>
      <c r="BQ5" s="420"/>
      <c r="BR5" s="420"/>
      <c r="BS5" s="420"/>
      <c r="BT5" s="420"/>
      <c r="BU5" s="421"/>
      <c r="BV5" s="419">
        <v>6971184</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84.9</v>
      </c>
      <c r="CU5" s="417"/>
      <c r="CV5" s="417"/>
      <c r="CW5" s="417"/>
      <c r="CX5" s="417"/>
      <c r="CY5" s="417"/>
      <c r="CZ5" s="417"/>
      <c r="DA5" s="418"/>
      <c r="DB5" s="416">
        <v>86.3</v>
      </c>
      <c r="DC5" s="417"/>
      <c r="DD5" s="417"/>
      <c r="DE5" s="417"/>
      <c r="DF5" s="417"/>
      <c r="DG5" s="417"/>
      <c r="DH5" s="417"/>
      <c r="DI5" s="418"/>
    </row>
    <row r="6" spans="1:119" ht="18.75" customHeight="1" x14ac:dyDescent="0.15">
      <c r="A6" s="169"/>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346830</v>
      </c>
      <c r="BO6" s="420"/>
      <c r="BP6" s="420"/>
      <c r="BQ6" s="420"/>
      <c r="BR6" s="420"/>
      <c r="BS6" s="420"/>
      <c r="BT6" s="420"/>
      <c r="BU6" s="421"/>
      <c r="BV6" s="419">
        <v>362243</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85.2</v>
      </c>
      <c r="CU6" s="563"/>
      <c r="CV6" s="563"/>
      <c r="CW6" s="563"/>
      <c r="CX6" s="563"/>
      <c r="CY6" s="563"/>
      <c r="CZ6" s="563"/>
      <c r="DA6" s="564"/>
      <c r="DB6" s="562">
        <v>86.9</v>
      </c>
      <c r="DC6" s="563"/>
      <c r="DD6" s="563"/>
      <c r="DE6" s="563"/>
      <c r="DF6" s="563"/>
      <c r="DG6" s="563"/>
      <c r="DH6" s="563"/>
      <c r="DI6" s="564"/>
    </row>
    <row r="7" spans="1:119" ht="18.75" customHeight="1" x14ac:dyDescent="0.15">
      <c r="A7" s="169"/>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60022</v>
      </c>
      <c r="BO7" s="420"/>
      <c r="BP7" s="420"/>
      <c r="BQ7" s="420"/>
      <c r="BR7" s="420"/>
      <c r="BS7" s="420"/>
      <c r="BT7" s="420"/>
      <c r="BU7" s="421"/>
      <c r="BV7" s="419">
        <v>17680</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3871478</v>
      </c>
      <c r="CU7" s="420"/>
      <c r="CV7" s="420"/>
      <c r="CW7" s="420"/>
      <c r="CX7" s="420"/>
      <c r="CY7" s="420"/>
      <c r="CZ7" s="420"/>
      <c r="DA7" s="421"/>
      <c r="DB7" s="419">
        <v>3790630</v>
      </c>
      <c r="DC7" s="420"/>
      <c r="DD7" s="420"/>
      <c r="DE7" s="420"/>
      <c r="DF7" s="420"/>
      <c r="DG7" s="420"/>
      <c r="DH7" s="420"/>
      <c r="DI7" s="421"/>
    </row>
    <row r="8" spans="1:119" ht="18.75" customHeight="1" thickBot="1" x14ac:dyDescent="0.2">
      <c r="A8" s="169"/>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90</v>
      </c>
      <c r="AV8" s="478"/>
      <c r="AW8" s="478"/>
      <c r="AX8" s="478"/>
      <c r="AY8" s="433" t="s">
        <v>104</v>
      </c>
      <c r="AZ8" s="434"/>
      <c r="BA8" s="434"/>
      <c r="BB8" s="434"/>
      <c r="BC8" s="434"/>
      <c r="BD8" s="434"/>
      <c r="BE8" s="434"/>
      <c r="BF8" s="434"/>
      <c r="BG8" s="434"/>
      <c r="BH8" s="434"/>
      <c r="BI8" s="434"/>
      <c r="BJ8" s="434"/>
      <c r="BK8" s="434"/>
      <c r="BL8" s="434"/>
      <c r="BM8" s="435"/>
      <c r="BN8" s="419">
        <v>286808</v>
      </c>
      <c r="BO8" s="420"/>
      <c r="BP8" s="420"/>
      <c r="BQ8" s="420"/>
      <c r="BR8" s="420"/>
      <c r="BS8" s="420"/>
      <c r="BT8" s="420"/>
      <c r="BU8" s="421"/>
      <c r="BV8" s="419">
        <v>344563</v>
      </c>
      <c r="BW8" s="420"/>
      <c r="BX8" s="420"/>
      <c r="BY8" s="420"/>
      <c r="BZ8" s="420"/>
      <c r="CA8" s="420"/>
      <c r="CB8" s="420"/>
      <c r="CC8" s="421"/>
      <c r="CD8" s="459" t="s">
        <v>105</v>
      </c>
      <c r="CE8" s="379"/>
      <c r="CF8" s="379"/>
      <c r="CG8" s="379"/>
      <c r="CH8" s="379"/>
      <c r="CI8" s="379"/>
      <c r="CJ8" s="379"/>
      <c r="CK8" s="379"/>
      <c r="CL8" s="379"/>
      <c r="CM8" s="379"/>
      <c r="CN8" s="379"/>
      <c r="CO8" s="379"/>
      <c r="CP8" s="379"/>
      <c r="CQ8" s="379"/>
      <c r="CR8" s="379"/>
      <c r="CS8" s="460"/>
      <c r="CT8" s="522">
        <v>0.48</v>
      </c>
      <c r="CU8" s="523"/>
      <c r="CV8" s="523"/>
      <c r="CW8" s="523"/>
      <c r="CX8" s="523"/>
      <c r="CY8" s="523"/>
      <c r="CZ8" s="523"/>
      <c r="DA8" s="524"/>
      <c r="DB8" s="522">
        <v>0.46</v>
      </c>
      <c r="DC8" s="523"/>
      <c r="DD8" s="523"/>
      <c r="DE8" s="523"/>
      <c r="DF8" s="523"/>
      <c r="DG8" s="523"/>
      <c r="DH8" s="523"/>
      <c r="DI8" s="524"/>
    </row>
    <row r="9" spans="1:119" ht="18.75" customHeight="1" thickBot="1" x14ac:dyDescent="0.2">
      <c r="A9" s="169"/>
      <c r="B9" s="551" t="s">
        <v>106</v>
      </c>
      <c r="C9" s="552"/>
      <c r="D9" s="552"/>
      <c r="E9" s="552"/>
      <c r="F9" s="552"/>
      <c r="G9" s="552"/>
      <c r="H9" s="552"/>
      <c r="I9" s="552"/>
      <c r="J9" s="552"/>
      <c r="K9" s="470"/>
      <c r="L9" s="553" t="s">
        <v>107</v>
      </c>
      <c r="M9" s="554"/>
      <c r="N9" s="554"/>
      <c r="O9" s="554"/>
      <c r="P9" s="554"/>
      <c r="Q9" s="555"/>
      <c r="R9" s="556">
        <v>12491</v>
      </c>
      <c r="S9" s="557"/>
      <c r="T9" s="557"/>
      <c r="U9" s="557"/>
      <c r="V9" s="558"/>
      <c r="W9" s="488" t="s">
        <v>108</v>
      </c>
      <c r="X9" s="489"/>
      <c r="Y9" s="489"/>
      <c r="Z9" s="489"/>
      <c r="AA9" s="489"/>
      <c r="AB9" s="489"/>
      <c r="AC9" s="489"/>
      <c r="AD9" s="489"/>
      <c r="AE9" s="489"/>
      <c r="AF9" s="489"/>
      <c r="AG9" s="489"/>
      <c r="AH9" s="489"/>
      <c r="AI9" s="489"/>
      <c r="AJ9" s="489"/>
      <c r="AK9" s="489"/>
      <c r="AL9" s="559"/>
      <c r="AM9" s="476" t="s">
        <v>109</v>
      </c>
      <c r="AN9" s="376"/>
      <c r="AO9" s="376"/>
      <c r="AP9" s="376"/>
      <c r="AQ9" s="376"/>
      <c r="AR9" s="376"/>
      <c r="AS9" s="376"/>
      <c r="AT9" s="377"/>
      <c r="AU9" s="477" t="s">
        <v>90</v>
      </c>
      <c r="AV9" s="478"/>
      <c r="AW9" s="478"/>
      <c r="AX9" s="478"/>
      <c r="AY9" s="433" t="s">
        <v>110</v>
      </c>
      <c r="AZ9" s="434"/>
      <c r="BA9" s="434"/>
      <c r="BB9" s="434"/>
      <c r="BC9" s="434"/>
      <c r="BD9" s="434"/>
      <c r="BE9" s="434"/>
      <c r="BF9" s="434"/>
      <c r="BG9" s="434"/>
      <c r="BH9" s="434"/>
      <c r="BI9" s="434"/>
      <c r="BJ9" s="434"/>
      <c r="BK9" s="434"/>
      <c r="BL9" s="434"/>
      <c r="BM9" s="435"/>
      <c r="BN9" s="419">
        <v>-57755</v>
      </c>
      <c r="BO9" s="420"/>
      <c r="BP9" s="420"/>
      <c r="BQ9" s="420"/>
      <c r="BR9" s="420"/>
      <c r="BS9" s="420"/>
      <c r="BT9" s="420"/>
      <c r="BU9" s="421"/>
      <c r="BV9" s="419">
        <v>20232</v>
      </c>
      <c r="BW9" s="420"/>
      <c r="BX9" s="420"/>
      <c r="BY9" s="420"/>
      <c r="BZ9" s="420"/>
      <c r="CA9" s="420"/>
      <c r="CB9" s="420"/>
      <c r="CC9" s="421"/>
      <c r="CD9" s="459" t="s">
        <v>111</v>
      </c>
      <c r="CE9" s="379"/>
      <c r="CF9" s="379"/>
      <c r="CG9" s="379"/>
      <c r="CH9" s="379"/>
      <c r="CI9" s="379"/>
      <c r="CJ9" s="379"/>
      <c r="CK9" s="379"/>
      <c r="CL9" s="379"/>
      <c r="CM9" s="379"/>
      <c r="CN9" s="379"/>
      <c r="CO9" s="379"/>
      <c r="CP9" s="379"/>
      <c r="CQ9" s="379"/>
      <c r="CR9" s="379"/>
      <c r="CS9" s="460"/>
      <c r="CT9" s="416">
        <v>9.1999999999999993</v>
      </c>
      <c r="CU9" s="417"/>
      <c r="CV9" s="417"/>
      <c r="CW9" s="417"/>
      <c r="CX9" s="417"/>
      <c r="CY9" s="417"/>
      <c r="CZ9" s="417"/>
      <c r="DA9" s="418"/>
      <c r="DB9" s="416">
        <v>8.4</v>
      </c>
      <c r="DC9" s="417"/>
      <c r="DD9" s="417"/>
      <c r="DE9" s="417"/>
      <c r="DF9" s="417"/>
      <c r="DG9" s="417"/>
      <c r="DH9" s="417"/>
      <c r="DI9" s="418"/>
    </row>
    <row r="10" spans="1:119" ht="18.75" customHeight="1" thickBot="1" x14ac:dyDescent="0.2">
      <c r="A10" s="169"/>
      <c r="B10" s="551"/>
      <c r="C10" s="552"/>
      <c r="D10" s="552"/>
      <c r="E10" s="552"/>
      <c r="F10" s="552"/>
      <c r="G10" s="552"/>
      <c r="H10" s="552"/>
      <c r="I10" s="552"/>
      <c r="J10" s="552"/>
      <c r="K10" s="470"/>
      <c r="L10" s="375" t="s">
        <v>112</v>
      </c>
      <c r="M10" s="376"/>
      <c r="N10" s="376"/>
      <c r="O10" s="376"/>
      <c r="P10" s="376"/>
      <c r="Q10" s="377"/>
      <c r="R10" s="372">
        <v>13200</v>
      </c>
      <c r="S10" s="373"/>
      <c r="T10" s="373"/>
      <c r="U10" s="373"/>
      <c r="V10" s="432"/>
      <c r="W10" s="560"/>
      <c r="X10" s="370"/>
      <c r="Y10" s="370"/>
      <c r="Z10" s="370"/>
      <c r="AA10" s="370"/>
      <c r="AB10" s="370"/>
      <c r="AC10" s="370"/>
      <c r="AD10" s="370"/>
      <c r="AE10" s="370"/>
      <c r="AF10" s="370"/>
      <c r="AG10" s="370"/>
      <c r="AH10" s="370"/>
      <c r="AI10" s="370"/>
      <c r="AJ10" s="370"/>
      <c r="AK10" s="370"/>
      <c r="AL10" s="561"/>
      <c r="AM10" s="476" t="s">
        <v>113</v>
      </c>
      <c r="AN10" s="376"/>
      <c r="AO10" s="376"/>
      <c r="AP10" s="376"/>
      <c r="AQ10" s="376"/>
      <c r="AR10" s="376"/>
      <c r="AS10" s="376"/>
      <c r="AT10" s="377"/>
      <c r="AU10" s="477" t="s">
        <v>90</v>
      </c>
      <c r="AV10" s="478"/>
      <c r="AW10" s="478"/>
      <c r="AX10" s="478"/>
      <c r="AY10" s="433" t="s">
        <v>114</v>
      </c>
      <c r="AZ10" s="434"/>
      <c r="BA10" s="434"/>
      <c r="BB10" s="434"/>
      <c r="BC10" s="434"/>
      <c r="BD10" s="434"/>
      <c r="BE10" s="434"/>
      <c r="BF10" s="434"/>
      <c r="BG10" s="434"/>
      <c r="BH10" s="434"/>
      <c r="BI10" s="434"/>
      <c r="BJ10" s="434"/>
      <c r="BK10" s="434"/>
      <c r="BL10" s="434"/>
      <c r="BM10" s="435"/>
      <c r="BN10" s="419">
        <v>4938</v>
      </c>
      <c r="BO10" s="420"/>
      <c r="BP10" s="420"/>
      <c r="BQ10" s="420"/>
      <c r="BR10" s="420"/>
      <c r="BS10" s="420"/>
      <c r="BT10" s="420"/>
      <c r="BU10" s="421"/>
      <c r="BV10" s="419">
        <v>108526</v>
      </c>
      <c r="BW10" s="420"/>
      <c r="BX10" s="420"/>
      <c r="BY10" s="420"/>
      <c r="BZ10" s="420"/>
      <c r="CA10" s="420"/>
      <c r="CB10" s="420"/>
      <c r="CC10" s="421"/>
      <c r="CD10" s="172" t="s">
        <v>115</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9"/>
      <c r="B11" s="551"/>
      <c r="C11" s="552"/>
      <c r="D11" s="552"/>
      <c r="E11" s="552"/>
      <c r="F11" s="552"/>
      <c r="G11" s="552"/>
      <c r="H11" s="552"/>
      <c r="I11" s="552"/>
      <c r="J11" s="552"/>
      <c r="K11" s="470"/>
      <c r="L11" s="380" t="s">
        <v>116</v>
      </c>
      <c r="M11" s="381"/>
      <c r="N11" s="381"/>
      <c r="O11" s="381"/>
      <c r="P11" s="381"/>
      <c r="Q11" s="382"/>
      <c r="R11" s="548" t="s">
        <v>117</v>
      </c>
      <c r="S11" s="549"/>
      <c r="T11" s="549"/>
      <c r="U11" s="549"/>
      <c r="V11" s="550"/>
      <c r="W11" s="560"/>
      <c r="X11" s="370"/>
      <c r="Y11" s="370"/>
      <c r="Z11" s="370"/>
      <c r="AA11" s="370"/>
      <c r="AB11" s="370"/>
      <c r="AC11" s="370"/>
      <c r="AD11" s="370"/>
      <c r="AE11" s="370"/>
      <c r="AF11" s="370"/>
      <c r="AG11" s="370"/>
      <c r="AH11" s="370"/>
      <c r="AI11" s="370"/>
      <c r="AJ11" s="370"/>
      <c r="AK11" s="370"/>
      <c r="AL11" s="561"/>
      <c r="AM11" s="476" t="s">
        <v>118</v>
      </c>
      <c r="AN11" s="376"/>
      <c r="AO11" s="376"/>
      <c r="AP11" s="376"/>
      <c r="AQ11" s="376"/>
      <c r="AR11" s="376"/>
      <c r="AS11" s="376"/>
      <c r="AT11" s="377"/>
      <c r="AU11" s="477" t="s">
        <v>90</v>
      </c>
      <c r="AV11" s="478"/>
      <c r="AW11" s="478"/>
      <c r="AX11" s="478"/>
      <c r="AY11" s="433" t="s">
        <v>119</v>
      </c>
      <c r="AZ11" s="434"/>
      <c r="BA11" s="434"/>
      <c r="BB11" s="434"/>
      <c r="BC11" s="434"/>
      <c r="BD11" s="434"/>
      <c r="BE11" s="434"/>
      <c r="BF11" s="434"/>
      <c r="BG11" s="434"/>
      <c r="BH11" s="434"/>
      <c r="BI11" s="434"/>
      <c r="BJ11" s="434"/>
      <c r="BK11" s="434"/>
      <c r="BL11" s="434"/>
      <c r="BM11" s="435"/>
      <c r="BN11" s="419">
        <v>0</v>
      </c>
      <c r="BO11" s="420"/>
      <c r="BP11" s="420"/>
      <c r="BQ11" s="420"/>
      <c r="BR11" s="420"/>
      <c r="BS11" s="420"/>
      <c r="BT11" s="420"/>
      <c r="BU11" s="421"/>
      <c r="BV11" s="419">
        <v>0</v>
      </c>
      <c r="BW11" s="420"/>
      <c r="BX11" s="420"/>
      <c r="BY11" s="420"/>
      <c r="BZ11" s="420"/>
      <c r="CA11" s="420"/>
      <c r="CB11" s="420"/>
      <c r="CC11" s="421"/>
      <c r="CD11" s="459" t="s">
        <v>120</v>
      </c>
      <c r="CE11" s="379"/>
      <c r="CF11" s="379"/>
      <c r="CG11" s="379"/>
      <c r="CH11" s="379"/>
      <c r="CI11" s="379"/>
      <c r="CJ11" s="379"/>
      <c r="CK11" s="379"/>
      <c r="CL11" s="379"/>
      <c r="CM11" s="379"/>
      <c r="CN11" s="379"/>
      <c r="CO11" s="379"/>
      <c r="CP11" s="379"/>
      <c r="CQ11" s="379"/>
      <c r="CR11" s="379"/>
      <c r="CS11" s="460"/>
      <c r="CT11" s="522" t="s">
        <v>121</v>
      </c>
      <c r="CU11" s="523"/>
      <c r="CV11" s="523"/>
      <c r="CW11" s="523"/>
      <c r="CX11" s="523"/>
      <c r="CY11" s="523"/>
      <c r="CZ11" s="523"/>
      <c r="DA11" s="524"/>
      <c r="DB11" s="522" t="s">
        <v>121</v>
      </c>
      <c r="DC11" s="523"/>
      <c r="DD11" s="523"/>
      <c r="DE11" s="523"/>
      <c r="DF11" s="523"/>
      <c r="DG11" s="523"/>
      <c r="DH11" s="523"/>
      <c r="DI11" s="524"/>
    </row>
    <row r="12" spans="1:119" ht="18.75" customHeight="1" x14ac:dyDescent="0.15">
      <c r="A12" s="169"/>
      <c r="B12" s="525" t="s">
        <v>122</v>
      </c>
      <c r="C12" s="526"/>
      <c r="D12" s="526"/>
      <c r="E12" s="526"/>
      <c r="F12" s="526"/>
      <c r="G12" s="526"/>
      <c r="H12" s="526"/>
      <c r="I12" s="526"/>
      <c r="J12" s="526"/>
      <c r="K12" s="527"/>
      <c r="L12" s="534" t="s">
        <v>123</v>
      </c>
      <c r="M12" s="535"/>
      <c r="N12" s="535"/>
      <c r="O12" s="535"/>
      <c r="P12" s="535"/>
      <c r="Q12" s="536"/>
      <c r="R12" s="537">
        <v>12368</v>
      </c>
      <c r="S12" s="538"/>
      <c r="T12" s="538"/>
      <c r="U12" s="538"/>
      <c r="V12" s="539"/>
      <c r="W12" s="540" t="s">
        <v>1</v>
      </c>
      <c r="X12" s="478"/>
      <c r="Y12" s="478"/>
      <c r="Z12" s="478"/>
      <c r="AA12" s="478"/>
      <c r="AB12" s="541"/>
      <c r="AC12" s="542" t="s">
        <v>124</v>
      </c>
      <c r="AD12" s="543"/>
      <c r="AE12" s="543"/>
      <c r="AF12" s="543"/>
      <c r="AG12" s="544"/>
      <c r="AH12" s="542" t="s">
        <v>125</v>
      </c>
      <c r="AI12" s="543"/>
      <c r="AJ12" s="543"/>
      <c r="AK12" s="543"/>
      <c r="AL12" s="545"/>
      <c r="AM12" s="476" t="s">
        <v>126</v>
      </c>
      <c r="AN12" s="376"/>
      <c r="AO12" s="376"/>
      <c r="AP12" s="376"/>
      <c r="AQ12" s="376"/>
      <c r="AR12" s="376"/>
      <c r="AS12" s="376"/>
      <c r="AT12" s="377"/>
      <c r="AU12" s="477" t="s">
        <v>90</v>
      </c>
      <c r="AV12" s="478"/>
      <c r="AW12" s="478"/>
      <c r="AX12" s="478"/>
      <c r="AY12" s="433" t="s">
        <v>127</v>
      </c>
      <c r="AZ12" s="434"/>
      <c r="BA12" s="434"/>
      <c r="BB12" s="434"/>
      <c r="BC12" s="434"/>
      <c r="BD12" s="434"/>
      <c r="BE12" s="434"/>
      <c r="BF12" s="434"/>
      <c r="BG12" s="434"/>
      <c r="BH12" s="434"/>
      <c r="BI12" s="434"/>
      <c r="BJ12" s="434"/>
      <c r="BK12" s="434"/>
      <c r="BL12" s="434"/>
      <c r="BM12" s="435"/>
      <c r="BN12" s="419">
        <v>57664</v>
      </c>
      <c r="BO12" s="420"/>
      <c r="BP12" s="420"/>
      <c r="BQ12" s="420"/>
      <c r="BR12" s="420"/>
      <c r="BS12" s="420"/>
      <c r="BT12" s="420"/>
      <c r="BU12" s="421"/>
      <c r="BV12" s="419">
        <v>0</v>
      </c>
      <c r="BW12" s="420"/>
      <c r="BX12" s="420"/>
      <c r="BY12" s="420"/>
      <c r="BZ12" s="420"/>
      <c r="CA12" s="420"/>
      <c r="CB12" s="420"/>
      <c r="CC12" s="421"/>
      <c r="CD12" s="459" t="s">
        <v>128</v>
      </c>
      <c r="CE12" s="379"/>
      <c r="CF12" s="379"/>
      <c r="CG12" s="379"/>
      <c r="CH12" s="379"/>
      <c r="CI12" s="379"/>
      <c r="CJ12" s="379"/>
      <c r="CK12" s="379"/>
      <c r="CL12" s="379"/>
      <c r="CM12" s="379"/>
      <c r="CN12" s="379"/>
      <c r="CO12" s="379"/>
      <c r="CP12" s="379"/>
      <c r="CQ12" s="379"/>
      <c r="CR12" s="379"/>
      <c r="CS12" s="460"/>
      <c r="CT12" s="522" t="s">
        <v>121</v>
      </c>
      <c r="CU12" s="523"/>
      <c r="CV12" s="523"/>
      <c r="CW12" s="523"/>
      <c r="CX12" s="523"/>
      <c r="CY12" s="523"/>
      <c r="CZ12" s="523"/>
      <c r="DA12" s="524"/>
      <c r="DB12" s="522" t="s">
        <v>121</v>
      </c>
      <c r="DC12" s="523"/>
      <c r="DD12" s="523"/>
      <c r="DE12" s="523"/>
      <c r="DF12" s="523"/>
      <c r="DG12" s="523"/>
      <c r="DH12" s="523"/>
      <c r="DI12" s="524"/>
    </row>
    <row r="13" spans="1:119" ht="18.75" customHeight="1" x14ac:dyDescent="0.15">
      <c r="A13" s="169"/>
      <c r="B13" s="528"/>
      <c r="C13" s="529"/>
      <c r="D13" s="529"/>
      <c r="E13" s="529"/>
      <c r="F13" s="529"/>
      <c r="G13" s="529"/>
      <c r="H13" s="529"/>
      <c r="I13" s="529"/>
      <c r="J13" s="529"/>
      <c r="K13" s="530"/>
      <c r="L13" s="178"/>
      <c r="M13" s="503" t="s">
        <v>129</v>
      </c>
      <c r="N13" s="504"/>
      <c r="O13" s="504"/>
      <c r="P13" s="504"/>
      <c r="Q13" s="505"/>
      <c r="R13" s="506">
        <v>12134</v>
      </c>
      <c r="S13" s="507"/>
      <c r="T13" s="507"/>
      <c r="U13" s="507"/>
      <c r="V13" s="508"/>
      <c r="W13" s="509" t="s">
        <v>130</v>
      </c>
      <c r="X13" s="405"/>
      <c r="Y13" s="405"/>
      <c r="Z13" s="405"/>
      <c r="AA13" s="405"/>
      <c r="AB13" s="406"/>
      <c r="AC13" s="372">
        <v>562</v>
      </c>
      <c r="AD13" s="373"/>
      <c r="AE13" s="373"/>
      <c r="AF13" s="373"/>
      <c r="AG13" s="374"/>
      <c r="AH13" s="372">
        <v>689</v>
      </c>
      <c r="AI13" s="373"/>
      <c r="AJ13" s="373"/>
      <c r="AK13" s="373"/>
      <c r="AL13" s="432"/>
      <c r="AM13" s="476" t="s">
        <v>131</v>
      </c>
      <c r="AN13" s="376"/>
      <c r="AO13" s="376"/>
      <c r="AP13" s="376"/>
      <c r="AQ13" s="376"/>
      <c r="AR13" s="376"/>
      <c r="AS13" s="376"/>
      <c r="AT13" s="377"/>
      <c r="AU13" s="477" t="s">
        <v>132</v>
      </c>
      <c r="AV13" s="478"/>
      <c r="AW13" s="478"/>
      <c r="AX13" s="478"/>
      <c r="AY13" s="433" t="s">
        <v>133</v>
      </c>
      <c r="AZ13" s="434"/>
      <c r="BA13" s="434"/>
      <c r="BB13" s="434"/>
      <c r="BC13" s="434"/>
      <c r="BD13" s="434"/>
      <c r="BE13" s="434"/>
      <c r="BF13" s="434"/>
      <c r="BG13" s="434"/>
      <c r="BH13" s="434"/>
      <c r="BI13" s="434"/>
      <c r="BJ13" s="434"/>
      <c r="BK13" s="434"/>
      <c r="BL13" s="434"/>
      <c r="BM13" s="435"/>
      <c r="BN13" s="419">
        <v>-110481</v>
      </c>
      <c r="BO13" s="420"/>
      <c r="BP13" s="420"/>
      <c r="BQ13" s="420"/>
      <c r="BR13" s="420"/>
      <c r="BS13" s="420"/>
      <c r="BT13" s="420"/>
      <c r="BU13" s="421"/>
      <c r="BV13" s="419">
        <v>128758</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8.1</v>
      </c>
      <c r="CU13" s="417"/>
      <c r="CV13" s="417"/>
      <c r="CW13" s="417"/>
      <c r="CX13" s="417"/>
      <c r="CY13" s="417"/>
      <c r="CZ13" s="417"/>
      <c r="DA13" s="418"/>
      <c r="DB13" s="416">
        <v>8.3000000000000007</v>
      </c>
      <c r="DC13" s="417"/>
      <c r="DD13" s="417"/>
      <c r="DE13" s="417"/>
      <c r="DF13" s="417"/>
      <c r="DG13" s="417"/>
      <c r="DH13" s="417"/>
      <c r="DI13" s="418"/>
    </row>
    <row r="14" spans="1:119" ht="18.75" customHeight="1" thickBot="1" x14ac:dyDescent="0.2">
      <c r="A14" s="169"/>
      <c r="B14" s="528"/>
      <c r="C14" s="529"/>
      <c r="D14" s="529"/>
      <c r="E14" s="529"/>
      <c r="F14" s="529"/>
      <c r="G14" s="529"/>
      <c r="H14" s="529"/>
      <c r="I14" s="529"/>
      <c r="J14" s="529"/>
      <c r="K14" s="530"/>
      <c r="L14" s="493" t="s">
        <v>135</v>
      </c>
      <c r="M14" s="546"/>
      <c r="N14" s="546"/>
      <c r="O14" s="546"/>
      <c r="P14" s="546"/>
      <c r="Q14" s="547"/>
      <c r="R14" s="506">
        <v>12494</v>
      </c>
      <c r="S14" s="507"/>
      <c r="T14" s="507"/>
      <c r="U14" s="507"/>
      <c r="V14" s="508"/>
      <c r="W14" s="510"/>
      <c r="X14" s="408"/>
      <c r="Y14" s="408"/>
      <c r="Z14" s="408"/>
      <c r="AA14" s="408"/>
      <c r="AB14" s="409"/>
      <c r="AC14" s="499">
        <v>8.8000000000000007</v>
      </c>
      <c r="AD14" s="500"/>
      <c r="AE14" s="500"/>
      <c r="AF14" s="500"/>
      <c r="AG14" s="501"/>
      <c r="AH14" s="499">
        <v>10</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v>6.2</v>
      </c>
      <c r="CU14" s="517"/>
      <c r="CV14" s="517"/>
      <c r="CW14" s="517"/>
      <c r="CX14" s="517"/>
      <c r="CY14" s="517"/>
      <c r="CZ14" s="517"/>
      <c r="DA14" s="518"/>
      <c r="DB14" s="516">
        <v>11.2</v>
      </c>
      <c r="DC14" s="517"/>
      <c r="DD14" s="517"/>
      <c r="DE14" s="517"/>
      <c r="DF14" s="517"/>
      <c r="DG14" s="517"/>
      <c r="DH14" s="517"/>
      <c r="DI14" s="518"/>
    </row>
    <row r="15" spans="1:119" ht="18.75" customHeight="1" x14ac:dyDescent="0.15">
      <c r="A15" s="169"/>
      <c r="B15" s="528"/>
      <c r="C15" s="529"/>
      <c r="D15" s="529"/>
      <c r="E15" s="529"/>
      <c r="F15" s="529"/>
      <c r="G15" s="529"/>
      <c r="H15" s="529"/>
      <c r="I15" s="529"/>
      <c r="J15" s="529"/>
      <c r="K15" s="530"/>
      <c r="L15" s="178"/>
      <c r="M15" s="503" t="s">
        <v>129</v>
      </c>
      <c r="N15" s="504"/>
      <c r="O15" s="504"/>
      <c r="P15" s="504"/>
      <c r="Q15" s="505"/>
      <c r="R15" s="506">
        <v>12286</v>
      </c>
      <c r="S15" s="507"/>
      <c r="T15" s="507"/>
      <c r="U15" s="507"/>
      <c r="V15" s="508"/>
      <c r="W15" s="509" t="s">
        <v>137</v>
      </c>
      <c r="X15" s="405"/>
      <c r="Y15" s="405"/>
      <c r="Z15" s="405"/>
      <c r="AA15" s="405"/>
      <c r="AB15" s="406"/>
      <c r="AC15" s="372">
        <v>2508</v>
      </c>
      <c r="AD15" s="373"/>
      <c r="AE15" s="373"/>
      <c r="AF15" s="373"/>
      <c r="AG15" s="374"/>
      <c r="AH15" s="372">
        <v>2722</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1660663</v>
      </c>
      <c r="BO15" s="449"/>
      <c r="BP15" s="449"/>
      <c r="BQ15" s="449"/>
      <c r="BR15" s="449"/>
      <c r="BS15" s="449"/>
      <c r="BT15" s="449"/>
      <c r="BU15" s="450"/>
      <c r="BV15" s="448">
        <v>1614303</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9"/>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39.1</v>
      </c>
      <c r="AD16" s="500"/>
      <c r="AE16" s="500"/>
      <c r="AF16" s="500"/>
      <c r="AG16" s="501"/>
      <c r="AH16" s="499">
        <v>39.5</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3442308</v>
      </c>
      <c r="BO16" s="420"/>
      <c r="BP16" s="420"/>
      <c r="BQ16" s="420"/>
      <c r="BR16" s="420"/>
      <c r="BS16" s="420"/>
      <c r="BT16" s="420"/>
      <c r="BU16" s="421"/>
      <c r="BV16" s="419">
        <v>3359702</v>
      </c>
      <c r="BW16" s="420"/>
      <c r="BX16" s="420"/>
      <c r="BY16" s="420"/>
      <c r="BZ16" s="420"/>
      <c r="CA16" s="420"/>
      <c r="CB16" s="420"/>
      <c r="CC16" s="421"/>
      <c r="CD16" s="182"/>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
      <c r="A17" s="169"/>
      <c r="B17" s="531"/>
      <c r="C17" s="532"/>
      <c r="D17" s="532"/>
      <c r="E17" s="532"/>
      <c r="F17" s="532"/>
      <c r="G17" s="532"/>
      <c r="H17" s="532"/>
      <c r="I17" s="532"/>
      <c r="J17" s="532"/>
      <c r="K17" s="533"/>
      <c r="L17" s="183"/>
      <c r="M17" s="512" t="s">
        <v>143</v>
      </c>
      <c r="N17" s="513"/>
      <c r="O17" s="513"/>
      <c r="P17" s="513"/>
      <c r="Q17" s="514"/>
      <c r="R17" s="496" t="s">
        <v>144</v>
      </c>
      <c r="S17" s="497"/>
      <c r="T17" s="497"/>
      <c r="U17" s="497"/>
      <c r="V17" s="498"/>
      <c r="W17" s="509" t="s">
        <v>145</v>
      </c>
      <c r="X17" s="405"/>
      <c r="Y17" s="405"/>
      <c r="Z17" s="405"/>
      <c r="AA17" s="405"/>
      <c r="AB17" s="406"/>
      <c r="AC17" s="372">
        <v>3337</v>
      </c>
      <c r="AD17" s="373"/>
      <c r="AE17" s="373"/>
      <c r="AF17" s="373"/>
      <c r="AG17" s="374"/>
      <c r="AH17" s="372">
        <v>3485</v>
      </c>
      <c r="AI17" s="373"/>
      <c r="AJ17" s="373"/>
      <c r="AK17" s="373"/>
      <c r="AL17" s="432"/>
      <c r="AM17" s="476"/>
      <c r="AN17" s="376"/>
      <c r="AO17" s="376"/>
      <c r="AP17" s="376"/>
      <c r="AQ17" s="376"/>
      <c r="AR17" s="376"/>
      <c r="AS17" s="376"/>
      <c r="AT17" s="377"/>
      <c r="AU17" s="477"/>
      <c r="AV17" s="478"/>
      <c r="AW17" s="478"/>
      <c r="AX17" s="478"/>
      <c r="AY17" s="433" t="s">
        <v>146</v>
      </c>
      <c r="AZ17" s="434"/>
      <c r="BA17" s="434"/>
      <c r="BB17" s="434"/>
      <c r="BC17" s="434"/>
      <c r="BD17" s="434"/>
      <c r="BE17" s="434"/>
      <c r="BF17" s="434"/>
      <c r="BG17" s="434"/>
      <c r="BH17" s="434"/>
      <c r="BI17" s="434"/>
      <c r="BJ17" s="434"/>
      <c r="BK17" s="434"/>
      <c r="BL17" s="434"/>
      <c r="BM17" s="435"/>
      <c r="BN17" s="419">
        <v>2084061</v>
      </c>
      <c r="BO17" s="420"/>
      <c r="BP17" s="420"/>
      <c r="BQ17" s="420"/>
      <c r="BR17" s="420"/>
      <c r="BS17" s="420"/>
      <c r="BT17" s="420"/>
      <c r="BU17" s="421"/>
      <c r="BV17" s="419">
        <v>2020400</v>
      </c>
      <c r="BW17" s="420"/>
      <c r="BX17" s="420"/>
      <c r="BY17" s="420"/>
      <c r="BZ17" s="420"/>
      <c r="CA17" s="420"/>
      <c r="CB17" s="420"/>
      <c r="CC17" s="421"/>
      <c r="CD17" s="182"/>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
      <c r="A18" s="169"/>
      <c r="B18" s="469" t="s">
        <v>147</v>
      </c>
      <c r="C18" s="470"/>
      <c r="D18" s="470"/>
      <c r="E18" s="471"/>
      <c r="F18" s="471"/>
      <c r="G18" s="471"/>
      <c r="H18" s="471"/>
      <c r="I18" s="471"/>
      <c r="J18" s="471"/>
      <c r="K18" s="471"/>
      <c r="L18" s="472">
        <v>58.61</v>
      </c>
      <c r="M18" s="472"/>
      <c r="N18" s="472"/>
      <c r="O18" s="472"/>
      <c r="P18" s="472"/>
      <c r="Q18" s="472"/>
      <c r="R18" s="473"/>
      <c r="S18" s="473"/>
      <c r="T18" s="473"/>
      <c r="U18" s="473"/>
      <c r="V18" s="474"/>
      <c r="W18" s="490"/>
      <c r="X18" s="491"/>
      <c r="Y18" s="491"/>
      <c r="Z18" s="491"/>
      <c r="AA18" s="491"/>
      <c r="AB18" s="515"/>
      <c r="AC18" s="389">
        <v>52.1</v>
      </c>
      <c r="AD18" s="390"/>
      <c r="AE18" s="390"/>
      <c r="AF18" s="390"/>
      <c r="AG18" s="475"/>
      <c r="AH18" s="389">
        <v>50.5</v>
      </c>
      <c r="AI18" s="390"/>
      <c r="AJ18" s="390"/>
      <c r="AK18" s="390"/>
      <c r="AL18" s="391"/>
      <c r="AM18" s="476"/>
      <c r="AN18" s="376"/>
      <c r="AO18" s="376"/>
      <c r="AP18" s="376"/>
      <c r="AQ18" s="376"/>
      <c r="AR18" s="376"/>
      <c r="AS18" s="376"/>
      <c r="AT18" s="377"/>
      <c r="AU18" s="477"/>
      <c r="AV18" s="478"/>
      <c r="AW18" s="478"/>
      <c r="AX18" s="478"/>
      <c r="AY18" s="433" t="s">
        <v>148</v>
      </c>
      <c r="AZ18" s="434"/>
      <c r="BA18" s="434"/>
      <c r="BB18" s="434"/>
      <c r="BC18" s="434"/>
      <c r="BD18" s="434"/>
      <c r="BE18" s="434"/>
      <c r="BF18" s="434"/>
      <c r="BG18" s="434"/>
      <c r="BH18" s="434"/>
      <c r="BI18" s="434"/>
      <c r="BJ18" s="434"/>
      <c r="BK18" s="434"/>
      <c r="BL18" s="434"/>
      <c r="BM18" s="435"/>
      <c r="BN18" s="419">
        <v>3286184</v>
      </c>
      <c r="BO18" s="420"/>
      <c r="BP18" s="420"/>
      <c r="BQ18" s="420"/>
      <c r="BR18" s="420"/>
      <c r="BS18" s="420"/>
      <c r="BT18" s="420"/>
      <c r="BU18" s="421"/>
      <c r="BV18" s="419">
        <v>3312907</v>
      </c>
      <c r="BW18" s="420"/>
      <c r="BX18" s="420"/>
      <c r="BY18" s="420"/>
      <c r="BZ18" s="420"/>
      <c r="CA18" s="420"/>
      <c r="CB18" s="420"/>
      <c r="CC18" s="421"/>
      <c r="CD18" s="182"/>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
      <c r="A19" s="169"/>
      <c r="B19" s="469" t="s">
        <v>149</v>
      </c>
      <c r="C19" s="470"/>
      <c r="D19" s="470"/>
      <c r="E19" s="471"/>
      <c r="F19" s="471"/>
      <c r="G19" s="471"/>
      <c r="H19" s="471"/>
      <c r="I19" s="471"/>
      <c r="J19" s="471"/>
      <c r="K19" s="471"/>
      <c r="L19" s="479">
        <v>213</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150</v>
      </c>
      <c r="AZ19" s="434"/>
      <c r="BA19" s="434"/>
      <c r="BB19" s="434"/>
      <c r="BC19" s="434"/>
      <c r="BD19" s="434"/>
      <c r="BE19" s="434"/>
      <c r="BF19" s="434"/>
      <c r="BG19" s="434"/>
      <c r="BH19" s="434"/>
      <c r="BI19" s="434"/>
      <c r="BJ19" s="434"/>
      <c r="BK19" s="434"/>
      <c r="BL19" s="434"/>
      <c r="BM19" s="435"/>
      <c r="BN19" s="419">
        <v>4653570</v>
      </c>
      <c r="BO19" s="420"/>
      <c r="BP19" s="420"/>
      <c r="BQ19" s="420"/>
      <c r="BR19" s="420"/>
      <c r="BS19" s="420"/>
      <c r="BT19" s="420"/>
      <c r="BU19" s="421"/>
      <c r="BV19" s="419">
        <v>5239769</v>
      </c>
      <c r="BW19" s="420"/>
      <c r="BX19" s="420"/>
      <c r="BY19" s="420"/>
      <c r="BZ19" s="420"/>
      <c r="CA19" s="420"/>
      <c r="CB19" s="420"/>
      <c r="CC19" s="421"/>
      <c r="CD19" s="182"/>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
      <c r="A20" s="169"/>
      <c r="B20" s="469" t="s">
        <v>151</v>
      </c>
      <c r="C20" s="470"/>
      <c r="D20" s="470"/>
      <c r="E20" s="471"/>
      <c r="F20" s="471"/>
      <c r="G20" s="471"/>
      <c r="H20" s="471"/>
      <c r="I20" s="471"/>
      <c r="J20" s="471"/>
      <c r="K20" s="471"/>
      <c r="L20" s="479">
        <v>4660</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82"/>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
      <c r="A21" s="169"/>
      <c r="B21" s="466" t="s">
        <v>152</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82"/>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15">
      <c r="A22" s="169"/>
      <c r="B22" s="395" t="s">
        <v>153</v>
      </c>
      <c r="C22" s="396"/>
      <c r="D22" s="397"/>
      <c r="E22" s="404" t="s">
        <v>1</v>
      </c>
      <c r="F22" s="405"/>
      <c r="G22" s="405"/>
      <c r="H22" s="405"/>
      <c r="I22" s="405"/>
      <c r="J22" s="405"/>
      <c r="K22" s="406"/>
      <c r="L22" s="404" t="s">
        <v>154</v>
      </c>
      <c r="M22" s="405"/>
      <c r="N22" s="405"/>
      <c r="O22" s="405"/>
      <c r="P22" s="406"/>
      <c r="Q22" s="410" t="s">
        <v>155</v>
      </c>
      <c r="R22" s="411"/>
      <c r="S22" s="411"/>
      <c r="T22" s="411"/>
      <c r="U22" s="411"/>
      <c r="V22" s="412"/>
      <c r="W22" s="461" t="s">
        <v>156</v>
      </c>
      <c r="X22" s="396"/>
      <c r="Y22" s="397"/>
      <c r="Z22" s="404" t="s">
        <v>1</v>
      </c>
      <c r="AA22" s="405"/>
      <c r="AB22" s="405"/>
      <c r="AC22" s="405"/>
      <c r="AD22" s="405"/>
      <c r="AE22" s="405"/>
      <c r="AF22" s="405"/>
      <c r="AG22" s="406"/>
      <c r="AH22" s="422" t="s">
        <v>157</v>
      </c>
      <c r="AI22" s="405"/>
      <c r="AJ22" s="405"/>
      <c r="AK22" s="405"/>
      <c r="AL22" s="406"/>
      <c r="AM22" s="422" t="s">
        <v>158</v>
      </c>
      <c r="AN22" s="423"/>
      <c r="AO22" s="423"/>
      <c r="AP22" s="423"/>
      <c r="AQ22" s="423"/>
      <c r="AR22" s="424"/>
      <c r="AS22" s="410" t="s">
        <v>155</v>
      </c>
      <c r="AT22" s="411"/>
      <c r="AU22" s="411"/>
      <c r="AV22" s="411"/>
      <c r="AW22" s="411"/>
      <c r="AX22" s="428"/>
      <c r="AY22" s="445" t="s">
        <v>159</v>
      </c>
      <c r="AZ22" s="446"/>
      <c r="BA22" s="446"/>
      <c r="BB22" s="446"/>
      <c r="BC22" s="446"/>
      <c r="BD22" s="446"/>
      <c r="BE22" s="446"/>
      <c r="BF22" s="446"/>
      <c r="BG22" s="446"/>
      <c r="BH22" s="446"/>
      <c r="BI22" s="446"/>
      <c r="BJ22" s="446"/>
      <c r="BK22" s="446"/>
      <c r="BL22" s="446"/>
      <c r="BM22" s="447"/>
      <c r="BN22" s="448">
        <v>4737460</v>
      </c>
      <c r="BO22" s="449"/>
      <c r="BP22" s="449"/>
      <c r="BQ22" s="449"/>
      <c r="BR22" s="449"/>
      <c r="BS22" s="449"/>
      <c r="BT22" s="449"/>
      <c r="BU22" s="450"/>
      <c r="BV22" s="448">
        <v>4853182</v>
      </c>
      <c r="BW22" s="449"/>
      <c r="BX22" s="449"/>
      <c r="BY22" s="449"/>
      <c r="BZ22" s="449"/>
      <c r="CA22" s="449"/>
      <c r="CB22" s="449"/>
      <c r="CC22" s="450"/>
      <c r="CD22" s="182"/>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15">
      <c r="A23" s="169"/>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160</v>
      </c>
      <c r="AZ23" s="434"/>
      <c r="BA23" s="434"/>
      <c r="BB23" s="434"/>
      <c r="BC23" s="434"/>
      <c r="BD23" s="434"/>
      <c r="BE23" s="434"/>
      <c r="BF23" s="434"/>
      <c r="BG23" s="434"/>
      <c r="BH23" s="434"/>
      <c r="BI23" s="434"/>
      <c r="BJ23" s="434"/>
      <c r="BK23" s="434"/>
      <c r="BL23" s="434"/>
      <c r="BM23" s="435"/>
      <c r="BN23" s="419">
        <v>4460696</v>
      </c>
      <c r="BO23" s="420"/>
      <c r="BP23" s="420"/>
      <c r="BQ23" s="420"/>
      <c r="BR23" s="420"/>
      <c r="BS23" s="420"/>
      <c r="BT23" s="420"/>
      <c r="BU23" s="421"/>
      <c r="BV23" s="419">
        <v>4547476</v>
      </c>
      <c r="BW23" s="420"/>
      <c r="BX23" s="420"/>
      <c r="BY23" s="420"/>
      <c r="BZ23" s="420"/>
      <c r="CA23" s="420"/>
      <c r="CB23" s="420"/>
      <c r="CC23" s="421"/>
      <c r="CD23" s="182"/>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
      <c r="A24" s="169"/>
      <c r="B24" s="398"/>
      <c r="C24" s="399"/>
      <c r="D24" s="400"/>
      <c r="E24" s="375" t="s">
        <v>161</v>
      </c>
      <c r="F24" s="376"/>
      <c r="G24" s="376"/>
      <c r="H24" s="376"/>
      <c r="I24" s="376"/>
      <c r="J24" s="376"/>
      <c r="K24" s="377"/>
      <c r="L24" s="372">
        <v>1</v>
      </c>
      <c r="M24" s="373"/>
      <c r="N24" s="373"/>
      <c r="O24" s="373"/>
      <c r="P24" s="374"/>
      <c r="Q24" s="372">
        <v>7220</v>
      </c>
      <c r="R24" s="373"/>
      <c r="S24" s="373"/>
      <c r="T24" s="373"/>
      <c r="U24" s="373"/>
      <c r="V24" s="374"/>
      <c r="W24" s="462"/>
      <c r="X24" s="399"/>
      <c r="Y24" s="400"/>
      <c r="Z24" s="375" t="s">
        <v>162</v>
      </c>
      <c r="AA24" s="376"/>
      <c r="AB24" s="376"/>
      <c r="AC24" s="376"/>
      <c r="AD24" s="376"/>
      <c r="AE24" s="376"/>
      <c r="AF24" s="376"/>
      <c r="AG24" s="377"/>
      <c r="AH24" s="372">
        <v>93</v>
      </c>
      <c r="AI24" s="373"/>
      <c r="AJ24" s="373"/>
      <c r="AK24" s="373"/>
      <c r="AL24" s="374"/>
      <c r="AM24" s="372">
        <v>280581</v>
      </c>
      <c r="AN24" s="373"/>
      <c r="AO24" s="373"/>
      <c r="AP24" s="373"/>
      <c r="AQ24" s="373"/>
      <c r="AR24" s="374"/>
      <c r="AS24" s="372">
        <v>3017</v>
      </c>
      <c r="AT24" s="373"/>
      <c r="AU24" s="373"/>
      <c r="AV24" s="373"/>
      <c r="AW24" s="373"/>
      <c r="AX24" s="432"/>
      <c r="AY24" s="392" t="s">
        <v>163</v>
      </c>
      <c r="AZ24" s="393"/>
      <c r="BA24" s="393"/>
      <c r="BB24" s="393"/>
      <c r="BC24" s="393"/>
      <c r="BD24" s="393"/>
      <c r="BE24" s="393"/>
      <c r="BF24" s="393"/>
      <c r="BG24" s="393"/>
      <c r="BH24" s="393"/>
      <c r="BI24" s="393"/>
      <c r="BJ24" s="393"/>
      <c r="BK24" s="393"/>
      <c r="BL24" s="393"/>
      <c r="BM24" s="394"/>
      <c r="BN24" s="419">
        <v>2702273</v>
      </c>
      <c r="BO24" s="420"/>
      <c r="BP24" s="420"/>
      <c r="BQ24" s="420"/>
      <c r="BR24" s="420"/>
      <c r="BS24" s="420"/>
      <c r="BT24" s="420"/>
      <c r="BU24" s="421"/>
      <c r="BV24" s="419">
        <v>2600759</v>
      </c>
      <c r="BW24" s="420"/>
      <c r="BX24" s="420"/>
      <c r="BY24" s="420"/>
      <c r="BZ24" s="420"/>
      <c r="CA24" s="420"/>
      <c r="CB24" s="420"/>
      <c r="CC24" s="421"/>
      <c r="CD24" s="182"/>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15">
      <c r="A25" s="169"/>
      <c r="B25" s="398"/>
      <c r="C25" s="399"/>
      <c r="D25" s="400"/>
      <c r="E25" s="375" t="s">
        <v>164</v>
      </c>
      <c r="F25" s="376"/>
      <c r="G25" s="376"/>
      <c r="H25" s="376"/>
      <c r="I25" s="376"/>
      <c r="J25" s="376"/>
      <c r="K25" s="377"/>
      <c r="L25" s="372">
        <v>1</v>
      </c>
      <c r="M25" s="373"/>
      <c r="N25" s="373"/>
      <c r="O25" s="373"/>
      <c r="P25" s="374"/>
      <c r="Q25" s="372">
        <v>5840</v>
      </c>
      <c r="R25" s="373"/>
      <c r="S25" s="373"/>
      <c r="T25" s="373"/>
      <c r="U25" s="373"/>
      <c r="V25" s="374"/>
      <c r="W25" s="462"/>
      <c r="X25" s="399"/>
      <c r="Y25" s="400"/>
      <c r="Z25" s="375" t="s">
        <v>165</v>
      </c>
      <c r="AA25" s="376"/>
      <c r="AB25" s="376"/>
      <c r="AC25" s="376"/>
      <c r="AD25" s="376"/>
      <c r="AE25" s="376"/>
      <c r="AF25" s="376"/>
      <c r="AG25" s="377"/>
      <c r="AH25" s="372" t="s">
        <v>121</v>
      </c>
      <c r="AI25" s="373"/>
      <c r="AJ25" s="373"/>
      <c r="AK25" s="373"/>
      <c r="AL25" s="374"/>
      <c r="AM25" s="372" t="s">
        <v>121</v>
      </c>
      <c r="AN25" s="373"/>
      <c r="AO25" s="373"/>
      <c r="AP25" s="373"/>
      <c r="AQ25" s="373"/>
      <c r="AR25" s="374"/>
      <c r="AS25" s="372" t="s">
        <v>121</v>
      </c>
      <c r="AT25" s="373"/>
      <c r="AU25" s="373"/>
      <c r="AV25" s="373"/>
      <c r="AW25" s="373"/>
      <c r="AX25" s="432"/>
      <c r="AY25" s="445" t="s">
        <v>166</v>
      </c>
      <c r="AZ25" s="446"/>
      <c r="BA25" s="446"/>
      <c r="BB25" s="446"/>
      <c r="BC25" s="446"/>
      <c r="BD25" s="446"/>
      <c r="BE25" s="446"/>
      <c r="BF25" s="446"/>
      <c r="BG25" s="446"/>
      <c r="BH25" s="446"/>
      <c r="BI25" s="446"/>
      <c r="BJ25" s="446"/>
      <c r="BK25" s="446"/>
      <c r="BL25" s="446"/>
      <c r="BM25" s="447"/>
      <c r="BN25" s="448">
        <v>1171658</v>
      </c>
      <c r="BO25" s="449"/>
      <c r="BP25" s="449"/>
      <c r="BQ25" s="449"/>
      <c r="BR25" s="449"/>
      <c r="BS25" s="449"/>
      <c r="BT25" s="449"/>
      <c r="BU25" s="450"/>
      <c r="BV25" s="448">
        <v>1054800</v>
      </c>
      <c r="BW25" s="449"/>
      <c r="BX25" s="449"/>
      <c r="BY25" s="449"/>
      <c r="BZ25" s="449"/>
      <c r="CA25" s="449"/>
      <c r="CB25" s="449"/>
      <c r="CC25" s="450"/>
      <c r="CD25" s="182"/>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15">
      <c r="A26" s="169"/>
      <c r="B26" s="398"/>
      <c r="C26" s="399"/>
      <c r="D26" s="400"/>
      <c r="E26" s="375" t="s">
        <v>167</v>
      </c>
      <c r="F26" s="376"/>
      <c r="G26" s="376"/>
      <c r="H26" s="376"/>
      <c r="I26" s="376"/>
      <c r="J26" s="376"/>
      <c r="K26" s="377"/>
      <c r="L26" s="372">
        <v>1</v>
      </c>
      <c r="M26" s="373"/>
      <c r="N26" s="373"/>
      <c r="O26" s="373"/>
      <c r="P26" s="374"/>
      <c r="Q26" s="372">
        <v>5460</v>
      </c>
      <c r="R26" s="373"/>
      <c r="S26" s="373"/>
      <c r="T26" s="373"/>
      <c r="U26" s="373"/>
      <c r="V26" s="374"/>
      <c r="W26" s="462"/>
      <c r="X26" s="399"/>
      <c r="Y26" s="400"/>
      <c r="Z26" s="375" t="s">
        <v>168</v>
      </c>
      <c r="AA26" s="430"/>
      <c r="AB26" s="430"/>
      <c r="AC26" s="430"/>
      <c r="AD26" s="430"/>
      <c r="AE26" s="430"/>
      <c r="AF26" s="430"/>
      <c r="AG26" s="431"/>
      <c r="AH26" s="372">
        <v>3</v>
      </c>
      <c r="AI26" s="373"/>
      <c r="AJ26" s="373"/>
      <c r="AK26" s="373"/>
      <c r="AL26" s="374"/>
      <c r="AM26" s="372">
        <v>8847</v>
      </c>
      <c r="AN26" s="373"/>
      <c r="AO26" s="373"/>
      <c r="AP26" s="373"/>
      <c r="AQ26" s="373"/>
      <c r="AR26" s="374"/>
      <c r="AS26" s="372">
        <v>2949</v>
      </c>
      <c r="AT26" s="373"/>
      <c r="AU26" s="373"/>
      <c r="AV26" s="373"/>
      <c r="AW26" s="373"/>
      <c r="AX26" s="432"/>
      <c r="AY26" s="459" t="s">
        <v>169</v>
      </c>
      <c r="AZ26" s="379"/>
      <c r="BA26" s="379"/>
      <c r="BB26" s="379"/>
      <c r="BC26" s="379"/>
      <c r="BD26" s="379"/>
      <c r="BE26" s="379"/>
      <c r="BF26" s="379"/>
      <c r="BG26" s="379"/>
      <c r="BH26" s="379"/>
      <c r="BI26" s="379"/>
      <c r="BJ26" s="379"/>
      <c r="BK26" s="379"/>
      <c r="BL26" s="379"/>
      <c r="BM26" s="460"/>
      <c r="BN26" s="419" t="s">
        <v>121</v>
      </c>
      <c r="BO26" s="420"/>
      <c r="BP26" s="420"/>
      <c r="BQ26" s="420"/>
      <c r="BR26" s="420"/>
      <c r="BS26" s="420"/>
      <c r="BT26" s="420"/>
      <c r="BU26" s="421"/>
      <c r="BV26" s="419" t="s">
        <v>121</v>
      </c>
      <c r="BW26" s="420"/>
      <c r="BX26" s="420"/>
      <c r="BY26" s="420"/>
      <c r="BZ26" s="420"/>
      <c r="CA26" s="420"/>
      <c r="CB26" s="420"/>
      <c r="CC26" s="421"/>
      <c r="CD26" s="182"/>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
      <c r="A27" s="169"/>
      <c r="B27" s="398"/>
      <c r="C27" s="399"/>
      <c r="D27" s="400"/>
      <c r="E27" s="375" t="s">
        <v>170</v>
      </c>
      <c r="F27" s="376"/>
      <c r="G27" s="376"/>
      <c r="H27" s="376"/>
      <c r="I27" s="376"/>
      <c r="J27" s="376"/>
      <c r="K27" s="377"/>
      <c r="L27" s="372">
        <v>1</v>
      </c>
      <c r="M27" s="373"/>
      <c r="N27" s="373"/>
      <c r="O27" s="373"/>
      <c r="P27" s="374"/>
      <c r="Q27" s="372">
        <v>2900</v>
      </c>
      <c r="R27" s="373"/>
      <c r="S27" s="373"/>
      <c r="T27" s="373"/>
      <c r="U27" s="373"/>
      <c r="V27" s="374"/>
      <c r="W27" s="462"/>
      <c r="X27" s="399"/>
      <c r="Y27" s="400"/>
      <c r="Z27" s="375" t="s">
        <v>171</v>
      </c>
      <c r="AA27" s="376"/>
      <c r="AB27" s="376"/>
      <c r="AC27" s="376"/>
      <c r="AD27" s="376"/>
      <c r="AE27" s="376"/>
      <c r="AF27" s="376"/>
      <c r="AG27" s="377"/>
      <c r="AH27" s="372">
        <v>1</v>
      </c>
      <c r="AI27" s="373"/>
      <c r="AJ27" s="373"/>
      <c r="AK27" s="373"/>
      <c r="AL27" s="374"/>
      <c r="AM27" s="372" t="s">
        <v>172</v>
      </c>
      <c r="AN27" s="373"/>
      <c r="AO27" s="373"/>
      <c r="AP27" s="373"/>
      <c r="AQ27" s="373"/>
      <c r="AR27" s="374"/>
      <c r="AS27" s="372" t="s">
        <v>172</v>
      </c>
      <c r="AT27" s="373"/>
      <c r="AU27" s="373"/>
      <c r="AV27" s="373"/>
      <c r="AW27" s="373"/>
      <c r="AX27" s="432"/>
      <c r="AY27" s="456" t="s">
        <v>173</v>
      </c>
      <c r="AZ27" s="457"/>
      <c r="BA27" s="457"/>
      <c r="BB27" s="457"/>
      <c r="BC27" s="457"/>
      <c r="BD27" s="457"/>
      <c r="BE27" s="457"/>
      <c r="BF27" s="457"/>
      <c r="BG27" s="457"/>
      <c r="BH27" s="457"/>
      <c r="BI27" s="457"/>
      <c r="BJ27" s="457"/>
      <c r="BK27" s="457"/>
      <c r="BL27" s="457"/>
      <c r="BM27" s="458"/>
      <c r="BN27" s="453">
        <v>216519</v>
      </c>
      <c r="BO27" s="454"/>
      <c r="BP27" s="454"/>
      <c r="BQ27" s="454"/>
      <c r="BR27" s="454"/>
      <c r="BS27" s="454"/>
      <c r="BT27" s="454"/>
      <c r="BU27" s="455"/>
      <c r="BV27" s="453">
        <v>216508</v>
      </c>
      <c r="BW27" s="454"/>
      <c r="BX27" s="454"/>
      <c r="BY27" s="454"/>
      <c r="BZ27" s="454"/>
      <c r="CA27" s="454"/>
      <c r="CB27" s="454"/>
      <c r="CC27" s="455"/>
      <c r="CD27" s="184"/>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15">
      <c r="A28" s="169"/>
      <c r="B28" s="398"/>
      <c r="C28" s="399"/>
      <c r="D28" s="400"/>
      <c r="E28" s="375" t="s">
        <v>174</v>
      </c>
      <c r="F28" s="376"/>
      <c r="G28" s="376"/>
      <c r="H28" s="376"/>
      <c r="I28" s="376"/>
      <c r="J28" s="376"/>
      <c r="K28" s="377"/>
      <c r="L28" s="372">
        <v>1</v>
      </c>
      <c r="M28" s="373"/>
      <c r="N28" s="373"/>
      <c r="O28" s="373"/>
      <c r="P28" s="374"/>
      <c r="Q28" s="372">
        <v>2250</v>
      </c>
      <c r="R28" s="373"/>
      <c r="S28" s="373"/>
      <c r="T28" s="373"/>
      <c r="U28" s="373"/>
      <c r="V28" s="374"/>
      <c r="W28" s="462"/>
      <c r="X28" s="399"/>
      <c r="Y28" s="400"/>
      <c r="Z28" s="375" t="s">
        <v>175</v>
      </c>
      <c r="AA28" s="376"/>
      <c r="AB28" s="376"/>
      <c r="AC28" s="376"/>
      <c r="AD28" s="376"/>
      <c r="AE28" s="376"/>
      <c r="AF28" s="376"/>
      <c r="AG28" s="377"/>
      <c r="AH28" s="372" t="s">
        <v>121</v>
      </c>
      <c r="AI28" s="373"/>
      <c r="AJ28" s="373"/>
      <c r="AK28" s="373"/>
      <c r="AL28" s="374"/>
      <c r="AM28" s="372" t="s">
        <v>121</v>
      </c>
      <c r="AN28" s="373"/>
      <c r="AO28" s="373"/>
      <c r="AP28" s="373"/>
      <c r="AQ28" s="373"/>
      <c r="AR28" s="374"/>
      <c r="AS28" s="372" t="s">
        <v>121</v>
      </c>
      <c r="AT28" s="373"/>
      <c r="AU28" s="373"/>
      <c r="AV28" s="373"/>
      <c r="AW28" s="373"/>
      <c r="AX28" s="432"/>
      <c r="AY28" s="436" t="s">
        <v>176</v>
      </c>
      <c r="AZ28" s="437"/>
      <c r="BA28" s="437"/>
      <c r="BB28" s="438"/>
      <c r="BC28" s="445" t="s">
        <v>46</v>
      </c>
      <c r="BD28" s="446"/>
      <c r="BE28" s="446"/>
      <c r="BF28" s="446"/>
      <c r="BG28" s="446"/>
      <c r="BH28" s="446"/>
      <c r="BI28" s="446"/>
      <c r="BJ28" s="446"/>
      <c r="BK28" s="446"/>
      <c r="BL28" s="446"/>
      <c r="BM28" s="447"/>
      <c r="BN28" s="448">
        <v>1950252</v>
      </c>
      <c r="BO28" s="449"/>
      <c r="BP28" s="449"/>
      <c r="BQ28" s="449"/>
      <c r="BR28" s="449"/>
      <c r="BS28" s="449"/>
      <c r="BT28" s="449"/>
      <c r="BU28" s="450"/>
      <c r="BV28" s="448">
        <v>2002978</v>
      </c>
      <c r="BW28" s="449"/>
      <c r="BX28" s="449"/>
      <c r="BY28" s="449"/>
      <c r="BZ28" s="449"/>
      <c r="CA28" s="449"/>
      <c r="CB28" s="449"/>
      <c r="CC28" s="450"/>
      <c r="CD28" s="182"/>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15">
      <c r="A29" s="169"/>
      <c r="B29" s="398"/>
      <c r="C29" s="399"/>
      <c r="D29" s="400"/>
      <c r="E29" s="375" t="s">
        <v>177</v>
      </c>
      <c r="F29" s="376"/>
      <c r="G29" s="376"/>
      <c r="H29" s="376"/>
      <c r="I29" s="376"/>
      <c r="J29" s="376"/>
      <c r="K29" s="377"/>
      <c r="L29" s="372">
        <v>10</v>
      </c>
      <c r="M29" s="373"/>
      <c r="N29" s="373"/>
      <c r="O29" s="373"/>
      <c r="P29" s="374"/>
      <c r="Q29" s="372">
        <v>2100</v>
      </c>
      <c r="R29" s="373"/>
      <c r="S29" s="373"/>
      <c r="T29" s="373"/>
      <c r="U29" s="373"/>
      <c r="V29" s="374"/>
      <c r="W29" s="463"/>
      <c r="X29" s="464"/>
      <c r="Y29" s="465"/>
      <c r="Z29" s="375" t="s">
        <v>178</v>
      </c>
      <c r="AA29" s="376"/>
      <c r="AB29" s="376"/>
      <c r="AC29" s="376"/>
      <c r="AD29" s="376"/>
      <c r="AE29" s="376"/>
      <c r="AF29" s="376"/>
      <c r="AG29" s="377"/>
      <c r="AH29" s="372">
        <v>94</v>
      </c>
      <c r="AI29" s="373"/>
      <c r="AJ29" s="373"/>
      <c r="AK29" s="373"/>
      <c r="AL29" s="374"/>
      <c r="AM29" s="372">
        <v>284268</v>
      </c>
      <c r="AN29" s="373"/>
      <c r="AO29" s="373"/>
      <c r="AP29" s="373"/>
      <c r="AQ29" s="373"/>
      <c r="AR29" s="374"/>
      <c r="AS29" s="372">
        <v>3024</v>
      </c>
      <c r="AT29" s="373"/>
      <c r="AU29" s="373"/>
      <c r="AV29" s="373"/>
      <c r="AW29" s="373"/>
      <c r="AX29" s="432"/>
      <c r="AY29" s="439"/>
      <c r="AZ29" s="440"/>
      <c r="BA29" s="440"/>
      <c r="BB29" s="441"/>
      <c r="BC29" s="433" t="s">
        <v>179</v>
      </c>
      <c r="BD29" s="434"/>
      <c r="BE29" s="434"/>
      <c r="BF29" s="434"/>
      <c r="BG29" s="434"/>
      <c r="BH29" s="434"/>
      <c r="BI29" s="434"/>
      <c r="BJ29" s="434"/>
      <c r="BK29" s="434"/>
      <c r="BL29" s="434"/>
      <c r="BM29" s="435"/>
      <c r="BN29" s="419">
        <v>87655</v>
      </c>
      <c r="BO29" s="420"/>
      <c r="BP29" s="420"/>
      <c r="BQ29" s="420"/>
      <c r="BR29" s="420"/>
      <c r="BS29" s="420"/>
      <c r="BT29" s="420"/>
      <c r="BU29" s="421"/>
      <c r="BV29" s="419">
        <v>74008</v>
      </c>
      <c r="BW29" s="420"/>
      <c r="BX29" s="420"/>
      <c r="BY29" s="420"/>
      <c r="BZ29" s="420"/>
      <c r="CA29" s="420"/>
      <c r="CB29" s="420"/>
      <c r="CC29" s="421"/>
      <c r="CD29" s="184"/>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
      <c r="A30" s="169"/>
      <c r="B30" s="401"/>
      <c r="C30" s="402"/>
      <c r="D30" s="403"/>
      <c r="E30" s="380"/>
      <c r="F30" s="381"/>
      <c r="G30" s="381"/>
      <c r="H30" s="381"/>
      <c r="I30" s="381"/>
      <c r="J30" s="381"/>
      <c r="K30" s="382"/>
      <c r="L30" s="383"/>
      <c r="M30" s="384"/>
      <c r="N30" s="384"/>
      <c r="O30" s="384"/>
      <c r="P30" s="385"/>
      <c r="Q30" s="383"/>
      <c r="R30" s="384"/>
      <c r="S30" s="384"/>
      <c r="T30" s="384"/>
      <c r="U30" s="384"/>
      <c r="V30" s="385"/>
      <c r="W30" s="386" t="s">
        <v>180</v>
      </c>
      <c r="X30" s="387"/>
      <c r="Y30" s="387"/>
      <c r="Z30" s="387"/>
      <c r="AA30" s="387"/>
      <c r="AB30" s="387"/>
      <c r="AC30" s="387"/>
      <c r="AD30" s="387"/>
      <c r="AE30" s="387"/>
      <c r="AF30" s="387"/>
      <c r="AG30" s="388"/>
      <c r="AH30" s="389">
        <v>97.7</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798415</v>
      </c>
      <c r="BO30" s="454"/>
      <c r="BP30" s="454"/>
      <c r="BQ30" s="454"/>
      <c r="BR30" s="454"/>
      <c r="BS30" s="454"/>
      <c r="BT30" s="454"/>
      <c r="BU30" s="455"/>
      <c r="BV30" s="453">
        <v>844317</v>
      </c>
      <c r="BW30" s="454"/>
      <c r="BX30" s="454"/>
      <c r="BY30" s="454"/>
      <c r="BZ30" s="454"/>
      <c r="CA30" s="454"/>
      <c r="CB30" s="454"/>
      <c r="CC30" s="455"/>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15">
      <c r="A31" s="169"/>
      <c r="B31" s="191"/>
      <c r="DI31" s="192"/>
    </row>
    <row r="32" spans="1:113" ht="13.5" customHeight="1" x14ac:dyDescent="0.15">
      <c r="A32" s="169"/>
      <c r="B32" s="193"/>
      <c r="C32" s="378" t="s">
        <v>181</v>
      </c>
      <c r="D32" s="378"/>
      <c r="E32" s="378"/>
      <c r="F32" s="378"/>
      <c r="G32" s="378"/>
      <c r="H32" s="378"/>
      <c r="I32" s="378"/>
      <c r="J32" s="378"/>
      <c r="K32" s="378"/>
      <c r="L32" s="378"/>
      <c r="M32" s="378"/>
      <c r="N32" s="378"/>
      <c r="O32" s="378"/>
      <c r="P32" s="378"/>
      <c r="Q32" s="378"/>
      <c r="R32" s="378"/>
      <c r="S32" s="378"/>
      <c r="U32" s="379" t="s">
        <v>182</v>
      </c>
      <c r="V32" s="379"/>
      <c r="W32" s="379"/>
      <c r="X32" s="379"/>
      <c r="Y32" s="379"/>
      <c r="Z32" s="379"/>
      <c r="AA32" s="379"/>
      <c r="AB32" s="379"/>
      <c r="AC32" s="379"/>
      <c r="AD32" s="379"/>
      <c r="AE32" s="379"/>
      <c r="AF32" s="379"/>
      <c r="AG32" s="379"/>
      <c r="AH32" s="379"/>
      <c r="AI32" s="379"/>
      <c r="AJ32" s="379"/>
      <c r="AK32" s="379"/>
      <c r="AM32" s="379" t="s">
        <v>183</v>
      </c>
      <c r="AN32" s="379"/>
      <c r="AO32" s="379"/>
      <c r="AP32" s="379"/>
      <c r="AQ32" s="379"/>
      <c r="AR32" s="379"/>
      <c r="AS32" s="379"/>
      <c r="AT32" s="379"/>
      <c r="AU32" s="379"/>
      <c r="AV32" s="379"/>
      <c r="AW32" s="379"/>
      <c r="AX32" s="379"/>
      <c r="AY32" s="379"/>
      <c r="AZ32" s="379"/>
      <c r="BA32" s="379"/>
      <c r="BB32" s="379"/>
      <c r="BC32" s="379"/>
      <c r="BE32" s="379" t="s">
        <v>184</v>
      </c>
      <c r="BF32" s="379"/>
      <c r="BG32" s="379"/>
      <c r="BH32" s="379"/>
      <c r="BI32" s="379"/>
      <c r="BJ32" s="379"/>
      <c r="BK32" s="379"/>
      <c r="BL32" s="379"/>
      <c r="BM32" s="379"/>
      <c r="BN32" s="379"/>
      <c r="BO32" s="379"/>
      <c r="BP32" s="379"/>
      <c r="BQ32" s="379"/>
      <c r="BR32" s="379"/>
      <c r="BS32" s="379"/>
      <c r="BT32" s="379"/>
      <c r="BU32" s="379"/>
      <c r="BW32" s="379" t="s">
        <v>185</v>
      </c>
      <c r="BX32" s="379"/>
      <c r="BY32" s="379"/>
      <c r="BZ32" s="379"/>
      <c r="CA32" s="379"/>
      <c r="CB32" s="379"/>
      <c r="CC32" s="379"/>
      <c r="CD32" s="379"/>
      <c r="CE32" s="379"/>
      <c r="CF32" s="379"/>
      <c r="CG32" s="379"/>
      <c r="CH32" s="379"/>
      <c r="CI32" s="379"/>
      <c r="CJ32" s="379"/>
      <c r="CK32" s="379"/>
      <c r="CL32" s="379"/>
      <c r="CM32" s="379"/>
      <c r="CO32" s="379" t="s">
        <v>186</v>
      </c>
      <c r="CP32" s="379"/>
      <c r="CQ32" s="379"/>
      <c r="CR32" s="379"/>
      <c r="CS32" s="379"/>
      <c r="CT32" s="379"/>
      <c r="CU32" s="379"/>
      <c r="CV32" s="379"/>
      <c r="CW32" s="379"/>
      <c r="CX32" s="379"/>
      <c r="CY32" s="379"/>
      <c r="CZ32" s="379"/>
      <c r="DA32" s="379"/>
      <c r="DB32" s="379"/>
      <c r="DC32" s="379"/>
      <c r="DD32" s="379"/>
      <c r="DE32" s="379"/>
      <c r="DI32" s="192"/>
    </row>
    <row r="33" spans="1:113" ht="13.5" customHeight="1" x14ac:dyDescent="0.15">
      <c r="A33" s="169"/>
      <c r="B33" s="193"/>
      <c r="C33" s="371" t="s">
        <v>187</v>
      </c>
      <c r="D33" s="371"/>
      <c r="E33" s="370" t="s">
        <v>188</v>
      </c>
      <c r="F33" s="370"/>
      <c r="G33" s="370"/>
      <c r="H33" s="370"/>
      <c r="I33" s="370"/>
      <c r="J33" s="370"/>
      <c r="K33" s="370"/>
      <c r="L33" s="370"/>
      <c r="M33" s="370"/>
      <c r="N33" s="370"/>
      <c r="O33" s="370"/>
      <c r="P33" s="370"/>
      <c r="Q33" s="370"/>
      <c r="R33" s="370"/>
      <c r="S33" s="370"/>
      <c r="T33" s="194"/>
      <c r="U33" s="371" t="s">
        <v>187</v>
      </c>
      <c r="V33" s="371"/>
      <c r="W33" s="370" t="s">
        <v>188</v>
      </c>
      <c r="X33" s="370"/>
      <c r="Y33" s="370"/>
      <c r="Z33" s="370"/>
      <c r="AA33" s="370"/>
      <c r="AB33" s="370"/>
      <c r="AC33" s="370"/>
      <c r="AD33" s="370"/>
      <c r="AE33" s="370"/>
      <c r="AF33" s="370"/>
      <c r="AG33" s="370"/>
      <c r="AH33" s="370"/>
      <c r="AI33" s="370"/>
      <c r="AJ33" s="370"/>
      <c r="AK33" s="370"/>
      <c r="AL33" s="194"/>
      <c r="AM33" s="371" t="s">
        <v>187</v>
      </c>
      <c r="AN33" s="371"/>
      <c r="AO33" s="370" t="s">
        <v>188</v>
      </c>
      <c r="AP33" s="370"/>
      <c r="AQ33" s="370"/>
      <c r="AR33" s="370"/>
      <c r="AS33" s="370"/>
      <c r="AT33" s="370"/>
      <c r="AU33" s="370"/>
      <c r="AV33" s="370"/>
      <c r="AW33" s="370"/>
      <c r="AX33" s="370"/>
      <c r="AY33" s="370"/>
      <c r="AZ33" s="370"/>
      <c r="BA33" s="370"/>
      <c r="BB33" s="370"/>
      <c r="BC33" s="370"/>
      <c r="BD33" s="195"/>
      <c r="BE33" s="370" t="s">
        <v>189</v>
      </c>
      <c r="BF33" s="370"/>
      <c r="BG33" s="370" t="s">
        <v>190</v>
      </c>
      <c r="BH33" s="370"/>
      <c r="BI33" s="370"/>
      <c r="BJ33" s="370"/>
      <c r="BK33" s="370"/>
      <c r="BL33" s="370"/>
      <c r="BM33" s="370"/>
      <c r="BN33" s="370"/>
      <c r="BO33" s="370"/>
      <c r="BP33" s="370"/>
      <c r="BQ33" s="370"/>
      <c r="BR33" s="370"/>
      <c r="BS33" s="370"/>
      <c r="BT33" s="370"/>
      <c r="BU33" s="370"/>
      <c r="BV33" s="195"/>
      <c r="BW33" s="371" t="s">
        <v>189</v>
      </c>
      <c r="BX33" s="371"/>
      <c r="BY33" s="370" t="s">
        <v>191</v>
      </c>
      <c r="BZ33" s="370"/>
      <c r="CA33" s="370"/>
      <c r="CB33" s="370"/>
      <c r="CC33" s="370"/>
      <c r="CD33" s="370"/>
      <c r="CE33" s="370"/>
      <c r="CF33" s="370"/>
      <c r="CG33" s="370"/>
      <c r="CH33" s="370"/>
      <c r="CI33" s="370"/>
      <c r="CJ33" s="370"/>
      <c r="CK33" s="370"/>
      <c r="CL33" s="370"/>
      <c r="CM33" s="370"/>
      <c r="CN33" s="194"/>
      <c r="CO33" s="371" t="s">
        <v>187</v>
      </c>
      <c r="CP33" s="371"/>
      <c r="CQ33" s="370" t="s">
        <v>192</v>
      </c>
      <c r="CR33" s="370"/>
      <c r="CS33" s="370"/>
      <c r="CT33" s="370"/>
      <c r="CU33" s="370"/>
      <c r="CV33" s="370"/>
      <c r="CW33" s="370"/>
      <c r="CX33" s="370"/>
      <c r="CY33" s="370"/>
      <c r="CZ33" s="370"/>
      <c r="DA33" s="370"/>
      <c r="DB33" s="370"/>
      <c r="DC33" s="370"/>
      <c r="DD33" s="370"/>
      <c r="DE33" s="370"/>
      <c r="DF33" s="194"/>
      <c r="DG33" s="369" t="s">
        <v>193</v>
      </c>
      <c r="DH33" s="369"/>
      <c r="DI33" s="196"/>
    </row>
    <row r="34" spans="1:113" ht="32.25" customHeight="1" x14ac:dyDescent="0.15">
      <c r="A34" s="169"/>
      <c r="B34" s="193"/>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69"/>
      <c r="U34" s="367">
        <f>IF(W34="","",MAX(C34:D43)+1)</f>
        <v>2</v>
      </c>
      <c r="V34" s="367"/>
      <c r="W34" s="368" t="str">
        <f>IF('各会計、関係団体の財政状況及び健全化判断比率'!B28="","",'各会計、関係団体の財政状況及び健全化判断比率'!B28)</f>
        <v>国民健康保険事業特別会計</v>
      </c>
      <c r="X34" s="368"/>
      <c r="Y34" s="368"/>
      <c r="Z34" s="368"/>
      <c r="AA34" s="368"/>
      <c r="AB34" s="368"/>
      <c r="AC34" s="368"/>
      <c r="AD34" s="368"/>
      <c r="AE34" s="368"/>
      <c r="AF34" s="368"/>
      <c r="AG34" s="368"/>
      <c r="AH34" s="368"/>
      <c r="AI34" s="368"/>
      <c r="AJ34" s="368"/>
      <c r="AK34" s="368"/>
      <c r="AL34" s="169"/>
      <c r="AM34" s="367">
        <f>IF(AO34="","",MAX(C34:D43,U34:V43)+1)</f>
        <v>5</v>
      </c>
      <c r="AN34" s="367"/>
      <c r="AO34" s="368" t="str">
        <f>IF('各会計、関係団体の財政状況及び健全化判断比率'!B31="","",'各会計、関係団体の財政状況及び健全化判断比率'!B31)</f>
        <v>甘楽町水道事業会計</v>
      </c>
      <c r="AP34" s="368"/>
      <c r="AQ34" s="368"/>
      <c r="AR34" s="368"/>
      <c r="AS34" s="368"/>
      <c r="AT34" s="368"/>
      <c r="AU34" s="368"/>
      <c r="AV34" s="368"/>
      <c r="AW34" s="368"/>
      <c r="AX34" s="368"/>
      <c r="AY34" s="368"/>
      <c r="AZ34" s="368"/>
      <c r="BA34" s="368"/>
      <c r="BB34" s="368"/>
      <c r="BC34" s="368"/>
      <c r="BD34" s="169"/>
      <c r="BE34" s="367" t="str">
        <f>IF(BG34="","",MAX(C34:D43,U34:V43,AM34:AN43)+1)</f>
        <v/>
      </c>
      <c r="BF34" s="367"/>
      <c r="BG34" s="368"/>
      <c r="BH34" s="368"/>
      <c r="BI34" s="368"/>
      <c r="BJ34" s="368"/>
      <c r="BK34" s="368"/>
      <c r="BL34" s="368"/>
      <c r="BM34" s="368"/>
      <c r="BN34" s="368"/>
      <c r="BO34" s="368"/>
      <c r="BP34" s="368"/>
      <c r="BQ34" s="368"/>
      <c r="BR34" s="368"/>
      <c r="BS34" s="368"/>
      <c r="BT34" s="368"/>
      <c r="BU34" s="368"/>
      <c r="BV34" s="169"/>
      <c r="BW34" s="367">
        <f>IF(BY34="","",MAX(C34:D43,U34:V43,AM34:AN43,BE34:BF43)+1)</f>
        <v>7</v>
      </c>
      <c r="BX34" s="367"/>
      <c r="BY34" s="368" t="str">
        <f>IF('各会計、関係団体の財政状況及び健全化判断比率'!B68="","",'各会計、関係団体の財政状況及び健全化判断比率'!B68)</f>
        <v>富岡地域医療企業団</v>
      </c>
      <c r="BZ34" s="368"/>
      <c r="CA34" s="368"/>
      <c r="CB34" s="368"/>
      <c r="CC34" s="368"/>
      <c r="CD34" s="368"/>
      <c r="CE34" s="368"/>
      <c r="CF34" s="368"/>
      <c r="CG34" s="368"/>
      <c r="CH34" s="368"/>
      <c r="CI34" s="368"/>
      <c r="CJ34" s="368"/>
      <c r="CK34" s="368"/>
      <c r="CL34" s="368"/>
      <c r="CM34" s="368"/>
      <c r="CN34" s="169"/>
      <c r="CO34" s="367">
        <f>IF(CQ34="","",MAX(C34:D43,U34:V43,AM34:AN43,BE34:BF43,BW34:BX43)+1)</f>
        <v>15</v>
      </c>
      <c r="CP34" s="367"/>
      <c r="CQ34" s="368" t="str">
        <f>IF('各会計、関係団体の財政状況及び健全化判断比率'!BS7="","",'各会計、関係団体の財政状況及び健全化判断比率'!BS7)</f>
        <v>甘楽町都市農村交流協会</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196"/>
    </row>
    <row r="35" spans="1:113" ht="32.25" customHeight="1" x14ac:dyDescent="0.15">
      <c r="A35" s="169"/>
      <c r="B35" s="193"/>
      <c r="C35" s="367" t="str">
        <f>IF(E35="","",C34+1)</f>
        <v/>
      </c>
      <c r="D35" s="367"/>
      <c r="E35" s="368" t="str">
        <f>IF('各会計、関係団体の財政状況及び健全化判断比率'!B8="","",'各会計、関係団体の財政状況及び健全化判断比率'!B8)</f>
        <v/>
      </c>
      <c r="F35" s="368"/>
      <c r="G35" s="368"/>
      <c r="H35" s="368"/>
      <c r="I35" s="368"/>
      <c r="J35" s="368"/>
      <c r="K35" s="368"/>
      <c r="L35" s="368"/>
      <c r="M35" s="368"/>
      <c r="N35" s="368"/>
      <c r="O35" s="368"/>
      <c r="P35" s="368"/>
      <c r="Q35" s="368"/>
      <c r="R35" s="368"/>
      <c r="S35" s="368"/>
      <c r="T35" s="169"/>
      <c r="U35" s="367">
        <f>IF(W35="","",U34+1)</f>
        <v>3</v>
      </c>
      <c r="V35" s="367"/>
      <c r="W35" s="368" t="str">
        <f>IF('各会計、関係団体の財政状況及び健全化判断比率'!B29="","",'各会計、関係団体の財政状況及び健全化判断比率'!B29)</f>
        <v>介護保険事業特別会計</v>
      </c>
      <c r="X35" s="368"/>
      <c r="Y35" s="368"/>
      <c r="Z35" s="368"/>
      <c r="AA35" s="368"/>
      <c r="AB35" s="368"/>
      <c r="AC35" s="368"/>
      <c r="AD35" s="368"/>
      <c r="AE35" s="368"/>
      <c r="AF35" s="368"/>
      <c r="AG35" s="368"/>
      <c r="AH35" s="368"/>
      <c r="AI35" s="368"/>
      <c r="AJ35" s="368"/>
      <c r="AK35" s="368"/>
      <c r="AL35" s="169"/>
      <c r="AM35" s="367">
        <f t="shared" ref="AM35:AM43" si="0">IF(AO35="","",AM34+1)</f>
        <v>6</v>
      </c>
      <c r="AN35" s="367"/>
      <c r="AO35" s="368" t="str">
        <f>IF('各会計、関係団体の財政状況及び健全化判断比率'!B32="","",'各会計、関係団体の財政状況及び健全化判断比率'!B32)</f>
        <v>甘楽町下水道事業会計</v>
      </c>
      <c r="AP35" s="368"/>
      <c r="AQ35" s="368"/>
      <c r="AR35" s="368"/>
      <c r="AS35" s="368"/>
      <c r="AT35" s="368"/>
      <c r="AU35" s="368"/>
      <c r="AV35" s="368"/>
      <c r="AW35" s="368"/>
      <c r="AX35" s="368"/>
      <c r="AY35" s="368"/>
      <c r="AZ35" s="368"/>
      <c r="BA35" s="368"/>
      <c r="BB35" s="368"/>
      <c r="BC35" s="368"/>
      <c r="BD35" s="169"/>
      <c r="BE35" s="367" t="str">
        <f t="shared" ref="BE35:BE43" si="1">IF(BG35="","",BE34+1)</f>
        <v/>
      </c>
      <c r="BF35" s="367"/>
      <c r="BG35" s="368"/>
      <c r="BH35" s="368"/>
      <c r="BI35" s="368"/>
      <c r="BJ35" s="368"/>
      <c r="BK35" s="368"/>
      <c r="BL35" s="368"/>
      <c r="BM35" s="368"/>
      <c r="BN35" s="368"/>
      <c r="BO35" s="368"/>
      <c r="BP35" s="368"/>
      <c r="BQ35" s="368"/>
      <c r="BR35" s="368"/>
      <c r="BS35" s="368"/>
      <c r="BT35" s="368"/>
      <c r="BU35" s="368"/>
      <c r="BV35" s="169"/>
      <c r="BW35" s="367">
        <f t="shared" ref="BW35:BW43" si="2">IF(BY35="","",BW34+1)</f>
        <v>8</v>
      </c>
      <c r="BX35" s="367"/>
      <c r="BY35" s="368" t="str">
        <f>IF('各会計、関係団体の財政状況及び健全化判断比率'!B69="","",'各会計、関係団体の財政状況及び健全化判断比率'!B69)</f>
        <v>群馬県後期高齢者医療広域連合（一般会計）</v>
      </c>
      <c r="BZ35" s="368"/>
      <c r="CA35" s="368"/>
      <c r="CB35" s="368"/>
      <c r="CC35" s="368"/>
      <c r="CD35" s="368"/>
      <c r="CE35" s="368"/>
      <c r="CF35" s="368"/>
      <c r="CG35" s="368"/>
      <c r="CH35" s="368"/>
      <c r="CI35" s="368"/>
      <c r="CJ35" s="368"/>
      <c r="CK35" s="368"/>
      <c r="CL35" s="368"/>
      <c r="CM35" s="368"/>
      <c r="CN35" s="169"/>
      <c r="CO35" s="367">
        <f t="shared" ref="CO35:CO43" si="3">IF(CQ35="","",CO34+1)</f>
        <v>16</v>
      </c>
      <c r="CP35" s="367"/>
      <c r="CQ35" s="368" t="str">
        <f>IF('各会計、関係団体の財政状況及び健全化判断比率'!BS8="","",'各会計、関係団体の財政状況及び健全化判断比率'!BS8)</f>
        <v>甘楽町国際交流振興協会</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196"/>
    </row>
    <row r="36" spans="1:113" ht="32.25" customHeight="1" x14ac:dyDescent="0.15">
      <c r="A36" s="169"/>
      <c r="B36" s="193"/>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69"/>
      <c r="U36" s="367">
        <f t="shared" ref="U36:U43" si="4">IF(W36="","",U35+1)</f>
        <v>4</v>
      </c>
      <c r="V36" s="367"/>
      <c r="W36" s="368" t="str">
        <f>IF('各会計、関係団体の財政状況及び健全化判断比率'!B30="","",'各会計、関係団体の財政状況及び健全化判断比率'!B30)</f>
        <v>後期高齢者医療特別会計</v>
      </c>
      <c r="X36" s="368"/>
      <c r="Y36" s="368"/>
      <c r="Z36" s="368"/>
      <c r="AA36" s="368"/>
      <c r="AB36" s="368"/>
      <c r="AC36" s="368"/>
      <c r="AD36" s="368"/>
      <c r="AE36" s="368"/>
      <c r="AF36" s="368"/>
      <c r="AG36" s="368"/>
      <c r="AH36" s="368"/>
      <c r="AI36" s="368"/>
      <c r="AJ36" s="368"/>
      <c r="AK36" s="368"/>
      <c r="AL36" s="169"/>
      <c r="AM36" s="367" t="str">
        <f t="shared" si="0"/>
        <v/>
      </c>
      <c r="AN36" s="367"/>
      <c r="AO36" s="368"/>
      <c r="AP36" s="368"/>
      <c r="AQ36" s="368"/>
      <c r="AR36" s="368"/>
      <c r="AS36" s="368"/>
      <c r="AT36" s="368"/>
      <c r="AU36" s="368"/>
      <c r="AV36" s="368"/>
      <c r="AW36" s="368"/>
      <c r="AX36" s="368"/>
      <c r="AY36" s="368"/>
      <c r="AZ36" s="368"/>
      <c r="BA36" s="368"/>
      <c r="BB36" s="368"/>
      <c r="BC36" s="368"/>
      <c r="BD36" s="169"/>
      <c r="BE36" s="367" t="str">
        <f t="shared" si="1"/>
        <v/>
      </c>
      <c r="BF36" s="367"/>
      <c r="BG36" s="368"/>
      <c r="BH36" s="368"/>
      <c r="BI36" s="368"/>
      <c r="BJ36" s="368"/>
      <c r="BK36" s="368"/>
      <c r="BL36" s="368"/>
      <c r="BM36" s="368"/>
      <c r="BN36" s="368"/>
      <c r="BO36" s="368"/>
      <c r="BP36" s="368"/>
      <c r="BQ36" s="368"/>
      <c r="BR36" s="368"/>
      <c r="BS36" s="368"/>
      <c r="BT36" s="368"/>
      <c r="BU36" s="368"/>
      <c r="BV36" s="169"/>
      <c r="BW36" s="367">
        <f t="shared" si="2"/>
        <v>9</v>
      </c>
      <c r="BX36" s="367"/>
      <c r="BY36" s="368" t="str">
        <f>IF('各会計、関係団体の財政状況及び健全化判断比率'!B70="","",'各会計、関係団体の財政状況及び健全化判断比率'!B70)</f>
        <v>群馬県後期高齢者医療広域連合（事業会計）</v>
      </c>
      <c r="BZ36" s="368"/>
      <c r="CA36" s="368"/>
      <c r="CB36" s="368"/>
      <c r="CC36" s="368"/>
      <c r="CD36" s="368"/>
      <c r="CE36" s="368"/>
      <c r="CF36" s="368"/>
      <c r="CG36" s="368"/>
      <c r="CH36" s="368"/>
      <c r="CI36" s="368"/>
      <c r="CJ36" s="368"/>
      <c r="CK36" s="368"/>
      <c r="CL36" s="368"/>
      <c r="CM36" s="368"/>
      <c r="CN36" s="169"/>
      <c r="CO36" s="367">
        <f t="shared" si="3"/>
        <v>17</v>
      </c>
      <c r="CP36" s="367"/>
      <c r="CQ36" s="368" t="str">
        <f>IF('各会計、関係団体の財政状況及び健全化判断比率'!BS9="","",'各会計、関係団体の財政状況及び健全化判断比率'!BS9)</f>
        <v>甘楽郡土地開発公社</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〇</v>
      </c>
      <c r="DH36" s="365"/>
      <c r="DI36" s="196"/>
    </row>
    <row r="37" spans="1:113" ht="32.25" customHeight="1" x14ac:dyDescent="0.15">
      <c r="A37" s="169"/>
      <c r="B37" s="193"/>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69"/>
      <c r="U37" s="367" t="str">
        <f t="shared" si="4"/>
        <v/>
      </c>
      <c r="V37" s="367"/>
      <c r="W37" s="368"/>
      <c r="X37" s="368"/>
      <c r="Y37" s="368"/>
      <c r="Z37" s="368"/>
      <c r="AA37" s="368"/>
      <c r="AB37" s="368"/>
      <c r="AC37" s="368"/>
      <c r="AD37" s="368"/>
      <c r="AE37" s="368"/>
      <c r="AF37" s="368"/>
      <c r="AG37" s="368"/>
      <c r="AH37" s="368"/>
      <c r="AI37" s="368"/>
      <c r="AJ37" s="368"/>
      <c r="AK37" s="368"/>
      <c r="AL37" s="169"/>
      <c r="AM37" s="367" t="str">
        <f t="shared" si="0"/>
        <v/>
      </c>
      <c r="AN37" s="367"/>
      <c r="AO37" s="368"/>
      <c r="AP37" s="368"/>
      <c r="AQ37" s="368"/>
      <c r="AR37" s="368"/>
      <c r="AS37" s="368"/>
      <c r="AT37" s="368"/>
      <c r="AU37" s="368"/>
      <c r="AV37" s="368"/>
      <c r="AW37" s="368"/>
      <c r="AX37" s="368"/>
      <c r="AY37" s="368"/>
      <c r="AZ37" s="368"/>
      <c r="BA37" s="368"/>
      <c r="BB37" s="368"/>
      <c r="BC37" s="368"/>
      <c r="BD37" s="169"/>
      <c r="BE37" s="367" t="str">
        <f t="shared" si="1"/>
        <v/>
      </c>
      <c r="BF37" s="367"/>
      <c r="BG37" s="368"/>
      <c r="BH37" s="368"/>
      <c r="BI37" s="368"/>
      <c r="BJ37" s="368"/>
      <c r="BK37" s="368"/>
      <c r="BL37" s="368"/>
      <c r="BM37" s="368"/>
      <c r="BN37" s="368"/>
      <c r="BO37" s="368"/>
      <c r="BP37" s="368"/>
      <c r="BQ37" s="368"/>
      <c r="BR37" s="368"/>
      <c r="BS37" s="368"/>
      <c r="BT37" s="368"/>
      <c r="BU37" s="368"/>
      <c r="BV37" s="169"/>
      <c r="BW37" s="367">
        <f t="shared" si="2"/>
        <v>10</v>
      </c>
      <c r="BX37" s="367"/>
      <c r="BY37" s="368" t="str">
        <f>IF('各会計、関係団体の財政状況及び健全化判断比率'!B71="","",'各会計、関係団体の財政状況及び健全化判断比率'!B71)</f>
        <v>群馬県市町村総合事務組合（一般会計）</v>
      </c>
      <c r="BZ37" s="368"/>
      <c r="CA37" s="368"/>
      <c r="CB37" s="368"/>
      <c r="CC37" s="368"/>
      <c r="CD37" s="368"/>
      <c r="CE37" s="368"/>
      <c r="CF37" s="368"/>
      <c r="CG37" s="368"/>
      <c r="CH37" s="368"/>
      <c r="CI37" s="368"/>
      <c r="CJ37" s="368"/>
      <c r="CK37" s="368"/>
      <c r="CL37" s="368"/>
      <c r="CM37" s="368"/>
      <c r="CN37" s="169"/>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196"/>
    </row>
    <row r="38" spans="1:113" ht="32.25" customHeight="1" x14ac:dyDescent="0.15">
      <c r="A38" s="169"/>
      <c r="B38" s="193"/>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69"/>
      <c r="U38" s="367" t="str">
        <f t="shared" si="4"/>
        <v/>
      </c>
      <c r="V38" s="367"/>
      <c r="W38" s="368"/>
      <c r="X38" s="368"/>
      <c r="Y38" s="368"/>
      <c r="Z38" s="368"/>
      <c r="AA38" s="368"/>
      <c r="AB38" s="368"/>
      <c r="AC38" s="368"/>
      <c r="AD38" s="368"/>
      <c r="AE38" s="368"/>
      <c r="AF38" s="368"/>
      <c r="AG38" s="368"/>
      <c r="AH38" s="368"/>
      <c r="AI38" s="368"/>
      <c r="AJ38" s="368"/>
      <c r="AK38" s="368"/>
      <c r="AL38" s="169"/>
      <c r="AM38" s="367" t="str">
        <f t="shared" si="0"/>
        <v/>
      </c>
      <c r="AN38" s="367"/>
      <c r="AO38" s="368"/>
      <c r="AP38" s="368"/>
      <c r="AQ38" s="368"/>
      <c r="AR38" s="368"/>
      <c r="AS38" s="368"/>
      <c r="AT38" s="368"/>
      <c r="AU38" s="368"/>
      <c r="AV38" s="368"/>
      <c r="AW38" s="368"/>
      <c r="AX38" s="368"/>
      <c r="AY38" s="368"/>
      <c r="AZ38" s="368"/>
      <c r="BA38" s="368"/>
      <c r="BB38" s="368"/>
      <c r="BC38" s="368"/>
      <c r="BD38" s="169"/>
      <c r="BE38" s="367" t="str">
        <f t="shared" si="1"/>
        <v/>
      </c>
      <c r="BF38" s="367"/>
      <c r="BG38" s="368"/>
      <c r="BH38" s="368"/>
      <c r="BI38" s="368"/>
      <c r="BJ38" s="368"/>
      <c r="BK38" s="368"/>
      <c r="BL38" s="368"/>
      <c r="BM38" s="368"/>
      <c r="BN38" s="368"/>
      <c r="BO38" s="368"/>
      <c r="BP38" s="368"/>
      <c r="BQ38" s="368"/>
      <c r="BR38" s="368"/>
      <c r="BS38" s="368"/>
      <c r="BT38" s="368"/>
      <c r="BU38" s="368"/>
      <c r="BV38" s="169"/>
      <c r="BW38" s="367">
        <f t="shared" si="2"/>
        <v>11</v>
      </c>
      <c r="BX38" s="367"/>
      <c r="BY38" s="368" t="str">
        <f>IF('各会計、関係団体の財政状況及び健全化判断比率'!B72="","",'各会計、関係団体の財政状況及び健全化判断比率'!B72)</f>
        <v>群馬県市町村総合事務組合
（群馬県市町村公平委員会特別会計）</v>
      </c>
      <c r="BZ38" s="368"/>
      <c r="CA38" s="368"/>
      <c r="CB38" s="368"/>
      <c r="CC38" s="368"/>
      <c r="CD38" s="368"/>
      <c r="CE38" s="368"/>
      <c r="CF38" s="368"/>
      <c r="CG38" s="368"/>
      <c r="CH38" s="368"/>
      <c r="CI38" s="368"/>
      <c r="CJ38" s="368"/>
      <c r="CK38" s="368"/>
      <c r="CL38" s="368"/>
      <c r="CM38" s="368"/>
      <c r="CN38" s="169"/>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196"/>
    </row>
    <row r="39" spans="1:113" ht="32.25" customHeight="1" x14ac:dyDescent="0.15">
      <c r="A39" s="169"/>
      <c r="B39" s="193"/>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69"/>
      <c r="U39" s="367" t="str">
        <f t="shared" si="4"/>
        <v/>
      </c>
      <c r="V39" s="367"/>
      <c r="W39" s="368"/>
      <c r="X39" s="368"/>
      <c r="Y39" s="368"/>
      <c r="Z39" s="368"/>
      <c r="AA39" s="368"/>
      <c r="AB39" s="368"/>
      <c r="AC39" s="368"/>
      <c r="AD39" s="368"/>
      <c r="AE39" s="368"/>
      <c r="AF39" s="368"/>
      <c r="AG39" s="368"/>
      <c r="AH39" s="368"/>
      <c r="AI39" s="368"/>
      <c r="AJ39" s="368"/>
      <c r="AK39" s="368"/>
      <c r="AL39" s="169"/>
      <c r="AM39" s="367" t="str">
        <f t="shared" si="0"/>
        <v/>
      </c>
      <c r="AN39" s="367"/>
      <c r="AO39" s="368"/>
      <c r="AP39" s="368"/>
      <c r="AQ39" s="368"/>
      <c r="AR39" s="368"/>
      <c r="AS39" s="368"/>
      <c r="AT39" s="368"/>
      <c r="AU39" s="368"/>
      <c r="AV39" s="368"/>
      <c r="AW39" s="368"/>
      <c r="AX39" s="368"/>
      <c r="AY39" s="368"/>
      <c r="AZ39" s="368"/>
      <c r="BA39" s="368"/>
      <c r="BB39" s="368"/>
      <c r="BC39" s="368"/>
      <c r="BD39" s="169"/>
      <c r="BE39" s="367" t="str">
        <f t="shared" si="1"/>
        <v/>
      </c>
      <c r="BF39" s="367"/>
      <c r="BG39" s="368"/>
      <c r="BH39" s="368"/>
      <c r="BI39" s="368"/>
      <c r="BJ39" s="368"/>
      <c r="BK39" s="368"/>
      <c r="BL39" s="368"/>
      <c r="BM39" s="368"/>
      <c r="BN39" s="368"/>
      <c r="BO39" s="368"/>
      <c r="BP39" s="368"/>
      <c r="BQ39" s="368"/>
      <c r="BR39" s="368"/>
      <c r="BS39" s="368"/>
      <c r="BT39" s="368"/>
      <c r="BU39" s="368"/>
      <c r="BV39" s="169"/>
      <c r="BW39" s="367">
        <f t="shared" si="2"/>
        <v>12</v>
      </c>
      <c r="BX39" s="367"/>
      <c r="BY39" s="368" t="str">
        <f>IF('各会計、関係団体の財政状況及び健全化判断比率'!B73="","",'各会計、関係団体の財政状況及び健全化判断比率'!B73)</f>
        <v>群馬県市町村会館管理組合</v>
      </c>
      <c r="BZ39" s="368"/>
      <c r="CA39" s="368"/>
      <c r="CB39" s="368"/>
      <c r="CC39" s="368"/>
      <c r="CD39" s="368"/>
      <c r="CE39" s="368"/>
      <c r="CF39" s="368"/>
      <c r="CG39" s="368"/>
      <c r="CH39" s="368"/>
      <c r="CI39" s="368"/>
      <c r="CJ39" s="368"/>
      <c r="CK39" s="368"/>
      <c r="CL39" s="368"/>
      <c r="CM39" s="368"/>
      <c r="CN39" s="169"/>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196"/>
    </row>
    <row r="40" spans="1:113" ht="32.25" customHeight="1" x14ac:dyDescent="0.15">
      <c r="A40" s="169"/>
      <c r="B40" s="193"/>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69"/>
      <c r="U40" s="367" t="str">
        <f t="shared" si="4"/>
        <v/>
      </c>
      <c r="V40" s="367"/>
      <c r="W40" s="368"/>
      <c r="X40" s="368"/>
      <c r="Y40" s="368"/>
      <c r="Z40" s="368"/>
      <c r="AA40" s="368"/>
      <c r="AB40" s="368"/>
      <c r="AC40" s="368"/>
      <c r="AD40" s="368"/>
      <c r="AE40" s="368"/>
      <c r="AF40" s="368"/>
      <c r="AG40" s="368"/>
      <c r="AH40" s="368"/>
      <c r="AI40" s="368"/>
      <c r="AJ40" s="368"/>
      <c r="AK40" s="368"/>
      <c r="AL40" s="169"/>
      <c r="AM40" s="367" t="str">
        <f t="shared" si="0"/>
        <v/>
      </c>
      <c r="AN40" s="367"/>
      <c r="AO40" s="368"/>
      <c r="AP40" s="368"/>
      <c r="AQ40" s="368"/>
      <c r="AR40" s="368"/>
      <c r="AS40" s="368"/>
      <c r="AT40" s="368"/>
      <c r="AU40" s="368"/>
      <c r="AV40" s="368"/>
      <c r="AW40" s="368"/>
      <c r="AX40" s="368"/>
      <c r="AY40" s="368"/>
      <c r="AZ40" s="368"/>
      <c r="BA40" s="368"/>
      <c r="BB40" s="368"/>
      <c r="BC40" s="368"/>
      <c r="BD40" s="169"/>
      <c r="BE40" s="367" t="str">
        <f t="shared" si="1"/>
        <v/>
      </c>
      <c r="BF40" s="367"/>
      <c r="BG40" s="368"/>
      <c r="BH40" s="368"/>
      <c r="BI40" s="368"/>
      <c r="BJ40" s="368"/>
      <c r="BK40" s="368"/>
      <c r="BL40" s="368"/>
      <c r="BM40" s="368"/>
      <c r="BN40" s="368"/>
      <c r="BO40" s="368"/>
      <c r="BP40" s="368"/>
      <c r="BQ40" s="368"/>
      <c r="BR40" s="368"/>
      <c r="BS40" s="368"/>
      <c r="BT40" s="368"/>
      <c r="BU40" s="368"/>
      <c r="BV40" s="169"/>
      <c r="BW40" s="367">
        <f t="shared" si="2"/>
        <v>13</v>
      </c>
      <c r="BX40" s="367"/>
      <c r="BY40" s="368" t="str">
        <f>IF('各会計、関係団体の財政状況及び健全化判断比率'!B74="","",'各会計、関係団体の財政状況及び健全化判断比率'!B74)</f>
        <v>富岡甘楽広域市町村圏振興整備組合（一般会計）</v>
      </c>
      <c r="BZ40" s="368"/>
      <c r="CA40" s="368"/>
      <c r="CB40" s="368"/>
      <c r="CC40" s="368"/>
      <c r="CD40" s="368"/>
      <c r="CE40" s="368"/>
      <c r="CF40" s="368"/>
      <c r="CG40" s="368"/>
      <c r="CH40" s="368"/>
      <c r="CI40" s="368"/>
      <c r="CJ40" s="368"/>
      <c r="CK40" s="368"/>
      <c r="CL40" s="368"/>
      <c r="CM40" s="368"/>
      <c r="CN40" s="169"/>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196"/>
    </row>
    <row r="41" spans="1:113" ht="32.25" customHeight="1" x14ac:dyDescent="0.15">
      <c r="A41" s="169"/>
      <c r="B41" s="193"/>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69"/>
      <c r="U41" s="367" t="str">
        <f t="shared" si="4"/>
        <v/>
      </c>
      <c r="V41" s="367"/>
      <c r="W41" s="368"/>
      <c r="X41" s="368"/>
      <c r="Y41" s="368"/>
      <c r="Z41" s="368"/>
      <c r="AA41" s="368"/>
      <c r="AB41" s="368"/>
      <c r="AC41" s="368"/>
      <c r="AD41" s="368"/>
      <c r="AE41" s="368"/>
      <c r="AF41" s="368"/>
      <c r="AG41" s="368"/>
      <c r="AH41" s="368"/>
      <c r="AI41" s="368"/>
      <c r="AJ41" s="368"/>
      <c r="AK41" s="368"/>
      <c r="AL41" s="169"/>
      <c r="AM41" s="367" t="str">
        <f t="shared" si="0"/>
        <v/>
      </c>
      <c r="AN41" s="367"/>
      <c r="AO41" s="368"/>
      <c r="AP41" s="368"/>
      <c r="AQ41" s="368"/>
      <c r="AR41" s="368"/>
      <c r="AS41" s="368"/>
      <c r="AT41" s="368"/>
      <c r="AU41" s="368"/>
      <c r="AV41" s="368"/>
      <c r="AW41" s="368"/>
      <c r="AX41" s="368"/>
      <c r="AY41" s="368"/>
      <c r="AZ41" s="368"/>
      <c r="BA41" s="368"/>
      <c r="BB41" s="368"/>
      <c r="BC41" s="368"/>
      <c r="BD41" s="169"/>
      <c r="BE41" s="367" t="str">
        <f t="shared" si="1"/>
        <v/>
      </c>
      <c r="BF41" s="367"/>
      <c r="BG41" s="368"/>
      <c r="BH41" s="368"/>
      <c r="BI41" s="368"/>
      <c r="BJ41" s="368"/>
      <c r="BK41" s="368"/>
      <c r="BL41" s="368"/>
      <c r="BM41" s="368"/>
      <c r="BN41" s="368"/>
      <c r="BO41" s="368"/>
      <c r="BP41" s="368"/>
      <c r="BQ41" s="368"/>
      <c r="BR41" s="368"/>
      <c r="BS41" s="368"/>
      <c r="BT41" s="368"/>
      <c r="BU41" s="368"/>
      <c r="BV41" s="169"/>
      <c r="BW41" s="367">
        <f t="shared" si="2"/>
        <v>14</v>
      </c>
      <c r="BX41" s="367"/>
      <c r="BY41" s="368" t="str">
        <f>IF('各会計、関係団体の財政状況及び健全化判断比率'!B75="","",'各会計、関係団体の財政状況及び健全化判断比率'!B75)</f>
        <v>富岡甘楽広域市町村圏振興整備組合
（衛生管理センター事業特別会計）</v>
      </c>
      <c r="BZ41" s="368"/>
      <c r="CA41" s="368"/>
      <c r="CB41" s="368"/>
      <c r="CC41" s="368"/>
      <c r="CD41" s="368"/>
      <c r="CE41" s="368"/>
      <c r="CF41" s="368"/>
      <c r="CG41" s="368"/>
      <c r="CH41" s="368"/>
      <c r="CI41" s="368"/>
      <c r="CJ41" s="368"/>
      <c r="CK41" s="368"/>
      <c r="CL41" s="368"/>
      <c r="CM41" s="368"/>
      <c r="CN41" s="169"/>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196"/>
    </row>
    <row r="42" spans="1:113" ht="32.25" customHeight="1" x14ac:dyDescent="0.15">
      <c r="B42" s="193"/>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69"/>
      <c r="U42" s="367" t="str">
        <f t="shared" si="4"/>
        <v/>
      </c>
      <c r="V42" s="367"/>
      <c r="W42" s="368"/>
      <c r="X42" s="368"/>
      <c r="Y42" s="368"/>
      <c r="Z42" s="368"/>
      <c r="AA42" s="368"/>
      <c r="AB42" s="368"/>
      <c r="AC42" s="368"/>
      <c r="AD42" s="368"/>
      <c r="AE42" s="368"/>
      <c r="AF42" s="368"/>
      <c r="AG42" s="368"/>
      <c r="AH42" s="368"/>
      <c r="AI42" s="368"/>
      <c r="AJ42" s="368"/>
      <c r="AK42" s="368"/>
      <c r="AL42" s="169"/>
      <c r="AM42" s="367" t="str">
        <f t="shared" si="0"/>
        <v/>
      </c>
      <c r="AN42" s="367"/>
      <c r="AO42" s="368"/>
      <c r="AP42" s="368"/>
      <c r="AQ42" s="368"/>
      <c r="AR42" s="368"/>
      <c r="AS42" s="368"/>
      <c r="AT42" s="368"/>
      <c r="AU42" s="368"/>
      <c r="AV42" s="368"/>
      <c r="AW42" s="368"/>
      <c r="AX42" s="368"/>
      <c r="AY42" s="368"/>
      <c r="AZ42" s="368"/>
      <c r="BA42" s="368"/>
      <c r="BB42" s="368"/>
      <c r="BC42" s="368"/>
      <c r="BD42" s="169"/>
      <c r="BE42" s="367" t="str">
        <f t="shared" si="1"/>
        <v/>
      </c>
      <c r="BF42" s="367"/>
      <c r="BG42" s="368"/>
      <c r="BH42" s="368"/>
      <c r="BI42" s="368"/>
      <c r="BJ42" s="368"/>
      <c r="BK42" s="368"/>
      <c r="BL42" s="368"/>
      <c r="BM42" s="368"/>
      <c r="BN42" s="368"/>
      <c r="BO42" s="368"/>
      <c r="BP42" s="368"/>
      <c r="BQ42" s="368"/>
      <c r="BR42" s="368"/>
      <c r="BS42" s="368"/>
      <c r="BT42" s="368"/>
      <c r="BU42" s="368"/>
      <c r="BV42" s="169"/>
      <c r="BW42" s="367" t="str">
        <f t="shared" si="2"/>
        <v/>
      </c>
      <c r="BX42" s="367"/>
      <c r="BY42" s="368" t="str">
        <f>IF('各会計、関係団体の財政状況及び健全化判断比率'!B76="","",'各会計、関係団体の財政状況及び健全化判断比率'!B76)</f>
        <v/>
      </c>
      <c r="BZ42" s="368"/>
      <c r="CA42" s="368"/>
      <c r="CB42" s="368"/>
      <c r="CC42" s="368"/>
      <c r="CD42" s="368"/>
      <c r="CE42" s="368"/>
      <c r="CF42" s="368"/>
      <c r="CG42" s="368"/>
      <c r="CH42" s="368"/>
      <c r="CI42" s="368"/>
      <c r="CJ42" s="368"/>
      <c r="CK42" s="368"/>
      <c r="CL42" s="368"/>
      <c r="CM42" s="368"/>
      <c r="CN42" s="169"/>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196"/>
    </row>
    <row r="43" spans="1:113" ht="32.25" customHeight="1" x14ac:dyDescent="0.15">
      <c r="B43" s="193"/>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69"/>
      <c r="U43" s="367" t="str">
        <f t="shared" si="4"/>
        <v/>
      </c>
      <c r="V43" s="367"/>
      <c r="W43" s="368"/>
      <c r="X43" s="368"/>
      <c r="Y43" s="368"/>
      <c r="Z43" s="368"/>
      <c r="AA43" s="368"/>
      <c r="AB43" s="368"/>
      <c r="AC43" s="368"/>
      <c r="AD43" s="368"/>
      <c r="AE43" s="368"/>
      <c r="AF43" s="368"/>
      <c r="AG43" s="368"/>
      <c r="AH43" s="368"/>
      <c r="AI43" s="368"/>
      <c r="AJ43" s="368"/>
      <c r="AK43" s="368"/>
      <c r="AL43" s="169"/>
      <c r="AM43" s="367" t="str">
        <f t="shared" si="0"/>
        <v/>
      </c>
      <c r="AN43" s="367"/>
      <c r="AO43" s="368"/>
      <c r="AP43" s="368"/>
      <c r="AQ43" s="368"/>
      <c r="AR43" s="368"/>
      <c r="AS43" s="368"/>
      <c r="AT43" s="368"/>
      <c r="AU43" s="368"/>
      <c r="AV43" s="368"/>
      <c r="AW43" s="368"/>
      <c r="AX43" s="368"/>
      <c r="AY43" s="368"/>
      <c r="AZ43" s="368"/>
      <c r="BA43" s="368"/>
      <c r="BB43" s="368"/>
      <c r="BC43" s="368"/>
      <c r="BD43" s="169"/>
      <c r="BE43" s="367" t="str">
        <f t="shared" si="1"/>
        <v/>
      </c>
      <c r="BF43" s="367"/>
      <c r="BG43" s="368"/>
      <c r="BH43" s="368"/>
      <c r="BI43" s="368"/>
      <c r="BJ43" s="368"/>
      <c r="BK43" s="368"/>
      <c r="BL43" s="368"/>
      <c r="BM43" s="368"/>
      <c r="BN43" s="368"/>
      <c r="BO43" s="368"/>
      <c r="BP43" s="368"/>
      <c r="BQ43" s="368"/>
      <c r="BR43" s="368"/>
      <c r="BS43" s="368"/>
      <c r="BT43" s="368"/>
      <c r="BU43" s="368"/>
      <c r="BV43" s="169"/>
      <c r="BW43" s="367" t="str">
        <f t="shared" si="2"/>
        <v/>
      </c>
      <c r="BX43" s="367"/>
      <c r="BY43" s="368" t="str">
        <f>IF('各会計、関係団体の財政状況及び健全化判断比率'!B77="","",'各会計、関係団体の財政状況及び健全化判断比率'!B77)</f>
        <v/>
      </c>
      <c r="BZ43" s="368"/>
      <c r="CA43" s="368"/>
      <c r="CB43" s="368"/>
      <c r="CC43" s="368"/>
      <c r="CD43" s="368"/>
      <c r="CE43" s="368"/>
      <c r="CF43" s="368"/>
      <c r="CG43" s="368"/>
      <c r="CH43" s="368"/>
      <c r="CI43" s="368"/>
      <c r="CJ43" s="368"/>
      <c r="CK43" s="368"/>
      <c r="CL43" s="368"/>
      <c r="CM43" s="368"/>
      <c r="CN43" s="169"/>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196"/>
    </row>
    <row r="44" spans="1:113" ht="13.5" customHeight="1" thickBot="1" x14ac:dyDescent="0.2">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15"/>
    <row r="46" spans="1:113" x14ac:dyDescent="0.15">
      <c r="B46" s="168" t="s">
        <v>194</v>
      </c>
      <c r="E46" s="364" t="s">
        <v>195</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15">
      <c r="E47" s="364" t="s">
        <v>196</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15">
      <c r="E48" s="364" t="s">
        <v>197</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15">
      <c r="E49" s="366" t="s">
        <v>198</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15">
      <c r="E50" s="364" t="s">
        <v>199</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15">
      <c r="E51" s="364" t="s">
        <v>200</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15">
      <c r="E52" s="364" t="s">
        <v>201</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15">
      <c r="E53" s="364" t="s">
        <v>202</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15"/>
    <row r="55" spans="5:113" x14ac:dyDescent="0.15"/>
    <row r="56" spans="5:113" x14ac:dyDescent="0.15"/>
  </sheetData>
  <sheetProtection algorithmName="SHA-512" hashValue="+OH9jKWZAflB0jlryTRs3GrSgGavnXGvIJTqGpL49CcloXhTH6vIvyWysrPxU0e1QmsIfxTEvCQ2GKRDwlllDw==" saltValue="YHnVd49tqJPqjYBo823i1Q=="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6"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02" customWidth="1"/>
    <col min="2" max="2" width="2.375" style="202" customWidth="1"/>
    <col min="3" max="16" width="2.625" style="202" customWidth="1"/>
    <col min="17" max="17" width="2.375" style="202" customWidth="1"/>
    <col min="18" max="95" width="1.625" style="202" customWidth="1"/>
    <col min="96" max="133" width="1.625" style="214" customWidth="1"/>
    <col min="134" max="143" width="1.625" style="202" customWidth="1"/>
    <col min="144" max="16384" width="0" style="202" hidden="1"/>
  </cols>
  <sheetData>
    <row r="1" spans="2:143" ht="22.5" customHeight="1" thickBot="1" x14ac:dyDescent="0.2">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717" t="s">
        <v>203</v>
      </c>
      <c r="DI1" s="718"/>
      <c r="DJ1" s="718"/>
      <c r="DK1" s="718"/>
      <c r="DL1" s="718"/>
      <c r="DM1" s="718"/>
      <c r="DN1" s="719"/>
      <c r="DO1" s="202"/>
      <c r="DP1" s="717" t="s">
        <v>204</v>
      </c>
      <c r="DQ1" s="718"/>
      <c r="DR1" s="718"/>
      <c r="DS1" s="718"/>
      <c r="DT1" s="718"/>
      <c r="DU1" s="718"/>
      <c r="DV1" s="718"/>
      <c r="DW1" s="718"/>
      <c r="DX1" s="718"/>
      <c r="DY1" s="718"/>
      <c r="DZ1" s="718"/>
      <c r="EA1" s="718"/>
      <c r="EB1" s="718"/>
      <c r="EC1" s="719"/>
      <c r="ED1" s="201"/>
      <c r="EE1" s="201"/>
      <c r="EF1" s="201"/>
      <c r="EG1" s="201"/>
      <c r="EH1" s="201"/>
      <c r="EI1" s="201"/>
      <c r="EJ1" s="201"/>
      <c r="EK1" s="201"/>
      <c r="EL1" s="201"/>
      <c r="EM1" s="201"/>
    </row>
    <row r="2" spans="2:143" ht="22.5" customHeight="1" x14ac:dyDescent="0.15">
      <c r="B2" s="203" t="s">
        <v>205</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15">
      <c r="B3" s="673" t="s">
        <v>206</v>
      </c>
      <c r="C3" s="674"/>
      <c r="D3" s="674"/>
      <c r="E3" s="674"/>
      <c r="F3" s="674"/>
      <c r="G3" s="674"/>
      <c r="H3" s="674"/>
      <c r="I3" s="674"/>
      <c r="J3" s="674"/>
      <c r="K3" s="674"/>
      <c r="L3" s="674"/>
      <c r="M3" s="674"/>
      <c r="N3" s="674"/>
      <c r="O3" s="674"/>
      <c r="P3" s="674"/>
      <c r="Q3" s="674"/>
      <c r="R3" s="674"/>
      <c r="S3" s="674"/>
      <c r="T3" s="674"/>
      <c r="U3" s="674"/>
      <c r="V3" s="674"/>
      <c r="W3" s="674"/>
      <c r="X3" s="674"/>
      <c r="Y3" s="674"/>
      <c r="Z3" s="674"/>
      <c r="AA3" s="674"/>
      <c r="AB3" s="674"/>
      <c r="AC3" s="674"/>
      <c r="AD3" s="674"/>
      <c r="AE3" s="674"/>
      <c r="AF3" s="674"/>
      <c r="AG3" s="674"/>
      <c r="AH3" s="674"/>
      <c r="AI3" s="674"/>
      <c r="AJ3" s="674"/>
      <c r="AK3" s="674"/>
      <c r="AL3" s="674"/>
      <c r="AM3" s="674"/>
      <c r="AN3" s="674"/>
      <c r="AO3" s="674"/>
      <c r="AP3" s="673" t="s">
        <v>207</v>
      </c>
      <c r="AQ3" s="674"/>
      <c r="AR3" s="674"/>
      <c r="AS3" s="674"/>
      <c r="AT3" s="674"/>
      <c r="AU3" s="674"/>
      <c r="AV3" s="674"/>
      <c r="AW3" s="674"/>
      <c r="AX3" s="674"/>
      <c r="AY3" s="674"/>
      <c r="AZ3" s="674"/>
      <c r="BA3" s="674"/>
      <c r="BB3" s="674"/>
      <c r="BC3" s="674"/>
      <c r="BD3" s="674"/>
      <c r="BE3" s="674"/>
      <c r="BF3" s="674"/>
      <c r="BG3" s="674"/>
      <c r="BH3" s="674"/>
      <c r="BI3" s="674"/>
      <c r="BJ3" s="674"/>
      <c r="BK3" s="674"/>
      <c r="BL3" s="674"/>
      <c r="BM3" s="674"/>
      <c r="BN3" s="674"/>
      <c r="BO3" s="674"/>
      <c r="BP3" s="674"/>
      <c r="BQ3" s="674"/>
      <c r="BR3" s="674"/>
      <c r="BS3" s="674"/>
      <c r="BT3" s="674"/>
      <c r="BU3" s="674"/>
      <c r="BV3" s="674"/>
      <c r="BW3" s="674"/>
      <c r="BX3" s="674"/>
      <c r="BY3" s="674"/>
      <c r="BZ3" s="674"/>
      <c r="CA3" s="674"/>
      <c r="CB3" s="675"/>
      <c r="CD3" s="673" t="s">
        <v>208</v>
      </c>
      <c r="CE3" s="674"/>
      <c r="CF3" s="674"/>
      <c r="CG3" s="674"/>
      <c r="CH3" s="674"/>
      <c r="CI3" s="674"/>
      <c r="CJ3" s="674"/>
      <c r="CK3" s="674"/>
      <c r="CL3" s="674"/>
      <c r="CM3" s="674"/>
      <c r="CN3" s="674"/>
      <c r="CO3" s="674"/>
      <c r="CP3" s="674"/>
      <c r="CQ3" s="674"/>
      <c r="CR3" s="674"/>
      <c r="CS3" s="674"/>
      <c r="CT3" s="674"/>
      <c r="CU3" s="674"/>
      <c r="CV3" s="674"/>
      <c r="CW3" s="674"/>
      <c r="CX3" s="674"/>
      <c r="CY3" s="674"/>
      <c r="CZ3" s="674"/>
      <c r="DA3" s="674"/>
      <c r="DB3" s="674"/>
      <c r="DC3" s="674"/>
      <c r="DD3" s="674"/>
      <c r="DE3" s="674"/>
      <c r="DF3" s="674"/>
      <c r="DG3" s="674"/>
      <c r="DH3" s="674"/>
      <c r="DI3" s="674"/>
      <c r="DJ3" s="674"/>
      <c r="DK3" s="674"/>
      <c r="DL3" s="674"/>
      <c r="DM3" s="674"/>
      <c r="DN3" s="674"/>
      <c r="DO3" s="674"/>
      <c r="DP3" s="674"/>
      <c r="DQ3" s="674"/>
      <c r="DR3" s="674"/>
      <c r="DS3" s="674"/>
      <c r="DT3" s="674"/>
      <c r="DU3" s="674"/>
      <c r="DV3" s="674"/>
      <c r="DW3" s="674"/>
      <c r="DX3" s="674"/>
      <c r="DY3" s="674"/>
      <c r="DZ3" s="674"/>
      <c r="EA3" s="674"/>
      <c r="EB3" s="674"/>
      <c r="EC3" s="675"/>
    </row>
    <row r="4" spans="2:143" ht="11.25" customHeight="1" x14ac:dyDescent="0.15">
      <c r="B4" s="673" t="s">
        <v>1</v>
      </c>
      <c r="C4" s="674"/>
      <c r="D4" s="674"/>
      <c r="E4" s="674"/>
      <c r="F4" s="674"/>
      <c r="G4" s="674"/>
      <c r="H4" s="674"/>
      <c r="I4" s="674"/>
      <c r="J4" s="674"/>
      <c r="K4" s="674"/>
      <c r="L4" s="674"/>
      <c r="M4" s="674"/>
      <c r="N4" s="674"/>
      <c r="O4" s="674"/>
      <c r="P4" s="674"/>
      <c r="Q4" s="675"/>
      <c r="R4" s="673" t="s">
        <v>209</v>
      </c>
      <c r="S4" s="674"/>
      <c r="T4" s="674"/>
      <c r="U4" s="674"/>
      <c r="V4" s="674"/>
      <c r="W4" s="674"/>
      <c r="X4" s="674"/>
      <c r="Y4" s="675"/>
      <c r="Z4" s="673" t="s">
        <v>210</v>
      </c>
      <c r="AA4" s="674"/>
      <c r="AB4" s="674"/>
      <c r="AC4" s="675"/>
      <c r="AD4" s="673" t="s">
        <v>211</v>
      </c>
      <c r="AE4" s="674"/>
      <c r="AF4" s="674"/>
      <c r="AG4" s="674"/>
      <c r="AH4" s="674"/>
      <c r="AI4" s="674"/>
      <c r="AJ4" s="674"/>
      <c r="AK4" s="675"/>
      <c r="AL4" s="673" t="s">
        <v>210</v>
      </c>
      <c r="AM4" s="674"/>
      <c r="AN4" s="674"/>
      <c r="AO4" s="675"/>
      <c r="AP4" s="720" t="s">
        <v>212</v>
      </c>
      <c r="AQ4" s="720"/>
      <c r="AR4" s="720"/>
      <c r="AS4" s="720"/>
      <c r="AT4" s="720"/>
      <c r="AU4" s="720"/>
      <c r="AV4" s="720"/>
      <c r="AW4" s="720"/>
      <c r="AX4" s="720"/>
      <c r="AY4" s="720"/>
      <c r="AZ4" s="720"/>
      <c r="BA4" s="720"/>
      <c r="BB4" s="720"/>
      <c r="BC4" s="720"/>
      <c r="BD4" s="720"/>
      <c r="BE4" s="720"/>
      <c r="BF4" s="720"/>
      <c r="BG4" s="720" t="s">
        <v>213</v>
      </c>
      <c r="BH4" s="720"/>
      <c r="BI4" s="720"/>
      <c r="BJ4" s="720"/>
      <c r="BK4" s="720"/>
      <c r="BL4" s="720"/>
      <c r="BM4" s="720"/>
      <c r="BN4" s="720"/>
      <c r="BO4" s="720" t="s">
        <v>210</v>
      </c>
      <c r="BP4" s="720"/>
      <c r="BQ4" s="720"/>
      <c r="BR4" s="720"/>
      <c r="BS4" s="720" t="s">
        <v>214</v>
      </c>
      <c r="BT4" s="720"/>
      <c r="BU4" s="720"/>
      <c r="BV4" s="720"/>
      <c r="BW4" s="720"/>
      <c r="BX4" s="720"/>
      <c r="BY4" s="720"/>
      <c r="BZ4" s="720"/>
      <c r="CA4" s="720"/>
      <c r="CB4" s="720"/>
      <c r="CD4" s="673" t="s">
        <v>215</v>
      </c>
      <c r="CE4" s="674"/>
      <c r="CF4" s="674"/>
      <c r="CG4" s="674"/>
      <c r="CH4" s="674"/>
      <c r="CI4" s="674"/>
      <c r="CJ4" s="674"/>
      <c r="CK4" s="674"/>
      <c r="CL4" s="674"/>
      <c r="CM4" s="674"/>
      <c r="CN4" s="674"/>
      <c r="CO4" s="674"/>
      <c r="CP4" s="674"/>
      <c r="CQ4" s="674"/>
      <c r="CR4" s="674"/>
      <c r="CS4" s="674"/>
      <c r="CT4" s="674"/>
      <c r="CU4" s="674"/>
      <c r="CV4" s="674"/>
      <c r="CW4" s="674"/>
      <c r="CX4" s="674"/>
      <c r="CY4" s="674"/>
      <c r="CZ4" s="674"/>
      <c r="DA4" s="674"/>
      <c r="DB4" s="674"/>
      <c r="DC4" s="674"/>
      <c r="DD4" s="674"/>
      <c r="DE4" s="674"/>
      <c r="DF4" s="674"/>
      <c r="DG4" s="674"/>
      <c r="DH4" s="674"/>
      <c r="DI4" s="674"/>
      <c r="DJ4" s="674"/>
      <c r="DK4" s="674"/>
      <c r="DL4" s="674"/>
      <c r="DM4" s="674"/>
      <c r="DN4" s="674"/>
      <c r="DO4" s="674"/>
      <c r="DP4" s="674"/>
      <c r="DQ4" s="674"/>
      <c r="DR4" s="674"/>
      <c r="DS4" s="674"/>
      <c r="DT4" s="674"/>
      <c r="DU4" s="674"/>
      <c r="DV4" s="674"/>
      <c r="DW4" s="674"/>
      <c r="DX4" s="674"/>
      <c r="DY4" s="674"/>
      <c r="DZ4" s="674"/>
      <c r="EA4" s="674"/>
      <c r="EB4" s="674"/>
      <c r="EC4" s="675"/>
    </row>
    <row r="5" spans="2:143" ht="11.25" customHeight="1" x14ac:dyDescent="0.15">
      <c r="B5" s="679" t="s">
        <v>216</v>
      </c>
      <c r="C5" s="680"/>
      <c r="D5" s="680"/>
      <c r="E5" s="680"/>
      <c r="F5" s="680"/>
      <c r="G5" s="680"/>
      <c r="H5" s="680"/>
      <c r="I5" s="680"/>
      <c r="J5" s="680"/>
      <c r="K5" s="680"/>
      <c r="L5" s="680"/>
      <c r="M5" s="680"/>
      <c r="N5" s="680"/>
      <c r="O5" s="680"/>
      <c r="P5" s="680"/>
      <c r="Q5" s="681"/>
      <c r="R5" s="676">
        <v>1503098</v>
      </c>
      <c r="S5" s="677"/>
      <c r="T5" s="677"/>
      <c r="U5" s="677"/>
      <c r="V5" s="677"/>
      <c r="W5" s="677"/>
      <c r="X5" s="677"/>
      <c r="Y5" s="702"/>
      <c r="Z5" s="715">
        <v>22.2</v>
      </c>
      <c r="AA5" s="715"/>
      <c r="AB5" s="715"/>
      <c r="AC5" s="715"/>
      <c r="AD5" s="716">
        <v>1503098</v>
      </c>
      <c r="AE5" s="716"/>
      <c r="AF5" s="716"/>
      <c r="AG5" s="716"/>
      <c r="AH5" s="716"/>
      <c r="AI5" s="716"/>
      <c r="AJ5" s="716"/>
      <c r="AK5" s="716"/>
      <c r="AL5" s="703">
        <v>39</v>
      </c>
      <c r="AM5" s="685"/>
      <c r="AN5" s="685"/>
      <c r="AO5" s="704"/>
      <c r="AP5" s="679" t="s">
        <v>217</v>
      </c>
      <c r="AQ5" s="680"/>
      <c r="AR5" s="680"/>
      <c r="AS5" s="680"/>
      <c r="AT5" s="680"/>
      <c r="AU5" s="680"/>
      <c r="AV5" s="680"/>
      <c r="AW5" s="680"/>
      <c r="AX5" s="680"/>
      <c r="AY5" s="680"/>
      <c r="AZ5" s="680"/>
      <c r="BA5" s="680"/>
      <c r="BB5" s="680"/>
      <c r="BC5" s="680"/>
      <c r="BD5" s="680"/>
      <c r="BE5" s="680"/>
      <c r="BF5" s="681"/>
      <c r="BG5" s="621">
        <v>1503098</v>
      </c>
      <c r="BH5" s="622"/>
      <c r="BI5" s="622"/>
      <c r="BJ5" s="622"/>
      <c r="BK5" s="622"/>
      <c r="BL5" s="622"/>
      <c r="BM5" s="622"/>
      <c r="BN5" s="623"/>
      <c r="BO5" s="659">
        <v>100</v>
      </c>
      <c r="BP5" s="659"/>
      <c r="BQ5" s="659"/>
      <c r="BR5" s="659"/>
      <c r="BS5" s="660" t="s">
        <v>121</v>
      </c>
      <c r="BT5" s="660"/>
      <c r="BU5" s="660"/>
      <c r="BV5" s="660"/>
      <c r="BW5" s="660"/>
      <c r="BX5" s="660"/>
      <c r="BY5" s="660"/>
      <c r="BZ5" s="660"/>
      <c r="CA5" s="660"/>
      <c r="CB5" s="700"/>
      <c r="CD5" s="673" t="s">
        <v>212</v>
      </c>
      <c r="CE5" s="674"/>
      <c r="CF5" s="674"/>
      <c r="CG5" s="674"/>
      <c r="CH5" s="674"/>
      <c r="CI5" s="674"/>
      <c r="CJ5" s="674"/>
      <c r="CK5" s="674"/>
      <c r="CL5" s="674"/>
      <c r="CM5" s="674"/>
      <c r="CN5" s="674"/>
      <c r="CO5" s="674"/>
      <c r="CP5" s="674"/>
      <c r="CQ5" s="675"/>
      <c r="CR5" s="673" t="s">
        <v>218</v>
      </c>
      <c r="CS5" s="674"/>
      <c r="CT5" s="674"/>
      <c r="CU5" s="674"/>
      <c r="CV5" s="674"/>
      <c r="CW5" s="674"/>
      <c r="CX5" s="674"/>
      <c r="CY5" s="675"/>
      <c r="CZ5" s="673" t="s">
        <v>210</v>
      </c>
      <c r="DA5" s="674"/>
      <c r="DB5" s="674"/>
      <c r="DC5" s="675"/>
      <c r="DD5" s="673" t="s">
        <v>219</v>
      </c>
      <c r="DE5" s="674"/>
      <c r="DF5" s="674"/>
      <c r="DG5" s="674"/>
      <c r="DH5" s="674"/>
      <c r="DI5" s="674"/>
      <c r="DJ5" s="674"/>
      <c r="DK5" s="674"/>
      <c r="DL5" s="674"/>
      <c r="DM5" s="674"/>
      <c r="DN5" s="674"/>
      <c r="DO5" s="674"/>
      <c r="DP5" s="675"/>
      <c r="DQ5" s="673" t="s">
        <v>220</v>
      </c>
      <c r="DR5" s="674"/>
      <c r="DS5" s="674"/>
      <c r="DT5" s="674"/>
      <c r="DU5" s="674"/>
      <c r="DV5" s="674"/>
      <c r="DW5" s="674"/>
      <c r="DX5" s="674"/>
      <c r="DY5" s="674"/>
      <c r="DZ5" s="674"/>
      <c r="EA5" s="674"/>
      <c r="EB5" s="674"/>
      <c r="EC5" s="675"/>
    </row>
    <row r="6" spans="2:143" ht="11.25" customHeight="1" x14ac:dyDescent="0.15">
      <c r="B6" s="618" t="s">
        <v>221</v>
      </c>
      <c r="C6" s="619"/>
      <c r="D6" s="619"/>
      <c r="E6" s="619"/>
      <c r="F6" s="619"/>
      <c r="G6" s="619"/>
      <c r="H6" s="619"/>
      <c r="I6" s="619"/>
      <c r="J6" s="619"/>
      <c r="K6" s="619"/>
      <c r="L6" s="619"/>
      <c r="M6" s="619"/>
      <c r="N6" s="619"/>
      <c r="O6" s="619"/>
      <c r="P6" s="619"/>
      <c r="Q6" s="620"/>
      <c r="R6" s="621">
        <v>78667</v>
      </c>
      <c r="S6" s="622"/>
      <c r="T6" s="622"/>
      <c r="U6" s="622"/>
      <c r="V6" s="622"/>
      <c r="W6" s="622"/>
      <c r="X6" s="622"/>
      <c r="Y6" s="623"/>
      <c r="Z6" s="659">
        <v>1.2</v>
      </c>
      <c r="AA6" s="659"/>
      <c r="AB6" s="659"/>
      <c r="AC6" s="659"/>
      <c r="AD6" s="660">
        <v>78667</v>
      </c>
      <c r="AE6" s="660"/>
      <c r="AF6" s="660"/>
      <c r="AG6" s="660"/>
      <c r="AH6" s="660"/>
      <c r="AI6" s="660"/>
      <c r="AJ6" s="660"/>
      <c r="AK6" s="660"/>
      <c r="AL6" s="624">
        <v>2</v>
      </c>
      <c r="AM6" s="625"/>
      <c r="AN6" s="625"/>
      <c r="AO6" s="661"/>
      <c r="AP6" s="618" t="s">
        <v>222</v>
      </c>
      <c r="AQ6" s="619"/>
      <c r="AR6" s="619"/>
      <c r="AS6" s="619"/>
      <c r="AT6" s="619"/>
      <c r="AU6" s="619"/>
      <c r="AV6" s="619"/>
      <c r="AW6" s="619"/>
      <c r="AX6" s="619"/>
      <c r="AY6" s="619"/>
      <c r="AZ6" s="619"/>
      <c r="BA6" s="619"/>
      <c r="BB6" s="619"/>
      <c r="BC6" s="619"/>
      <c r="BD6" s="619"/>
      <c r="BE6" s="619"/>
      <c r="BF6" s="620"/>
      <c r="BG6" s="621">
        <v>1503098</v>
      </c>
      <c r="BH6" s="622"/>
      <c r="BI6" s="622"/>
      <c r="BJ6" s="622"/>
      <c r="BK6" s="622"/>
      <c r="BL6" s="622"/>
      <c r="BM6" s="622"/>
      <c r="BN6" s="623"/>
      <c r="BO6" s="659">
        <v>100</v>
      </c>
      <c r="BP6" s="659"/>
      <c r="BQ6" s="659"/>
      <c r="BR6" s="659"/>
      <c r="BS6" s="660" t="s">
        <v>121</v>
      </c>
      <c r="BT6" s="660"/>
      <c r="BU6" s="660"/>
      <c r="BV6" s="660"/>
      <c r="BW6" s="660"/>
      <c r="BX6" s="660"/>
      <c r="BY6" s="660"/>
      <c r="BZ6" s="660"/>
      <c r="CA6" s="660"/>
      <c r="CB6" s="700"/>
      <c r="CD6" s="679" t="s">
        <v>223</v>
      </c>
      <c r="CE6" s="680"/>
      <c r="CF6" s="680"/>
      <c r="CG6" s="680"/>
      <c r="CH6" s="680"/>
      <c r="CI6" s="680"/>
      <c r="CJ6" s="680"/>
      <c r="CK6" s="680"/>
      <c r="CL6" s="680"/>
      <c r="CM6" s="680"/>
      <c r="CN6" s="680"/>
      <c r="CO6" s="680"/>
      <c r="CP6" s="680"/>
      <c r="CQ6" s="681"/>
      <c r="CR6" s="621">
        <v>67419</v>
      </c>
      <c r="CS6" s="622"/>
      <c r="CT6" s="622"/>
      <c r="CU6" s="622"/>
      <c r="CV6" s="622"/>
      <c r="CW6" s="622"/>
      <c r="CX6" s="622"/>
      <c r="CY6" s="623"/>
      <c r="CZ6" s="703">
        <v>1.1000000000000001</v>
      </c>
      <c r="DA6" s="685"/>
      <c r="DB6" s="685"/>
      <c r="DC6" s="705"/>
      <c r="DD6" s="627" t="s">
        <v>121</v>
      </c>
      <c r="DE6" s="622"/>
      <c r="DF6" s="622"/>
      <c r="DG6" s="622"/>
      <c r="DH6" s="622"/>
      <c r="DI6" s="622"/>
      <c r="DJ6" s="622"/>
      <c r="DK6" s="622"/>
      <c r="DL6" s="622"/>
      <c r="DM6" s="622"/>
      <c r="DN6" s="622"/>
      <c r="DO6" s="622"/>
      <c r="DP6" s="623"/>
      <c r="DQ6" s="627">
        <v>67419</v>
      </c>
      <c r="DR6" s="622"/>
      <c r="DS6" s="622"/>
      <c r="DT6" s="622"/>
      <c r="DU6" s="622"/>
      <c r="DV6" s="622"/>
      <c r="DW6" s="622"/>
      <c r="DX6" s="622"/>
      <c r="DY6" s="622"/>
      <c r="DZ6" s="622"/>
      <c r="EA6" s="622"/>
      <c r="EB6" s="622"/>
      <c r="EC6" s="658"/>
    </row>
    <row r="7" spans="2:143" ht="11.25" customHeight="1" x14ac:dyDescent="0.15">
      <c r="B7" s="618" t="s">
        <v>224</v>
      </c>
      <c r="C7" s="619"/>
      <c r="D7" s="619"/>
      <c r="E7" s="619"/>
      <c r="F7" s="619"/>
      <c r="G7" s="619"/>
      <c r="H7" s="619"/>
      <c r="I7" s="619"/>
      <c r="J7" s="619"/>
      <c r="K7" s="619"/>
      <c r="L7" s="619"/>
      <c r="M7" s="619"/>
      <c r="N7" s="619"/>
      <c r="O7" s="619"/>
      <c r="P7" s="619"/>
      <c r="Q7" s="620"/>
      <c r="R7" s="621">
        <v>598</v>
      </c>
      <c r="S7" s="622"/>
      <c r="T7" s="622"/>
      <c r="U7" s="622"/>
      <c r="V7" s="622"/>
      <c r="W7" s="622"/>
      <c r="X7" s="622"/>
      <c r="Y7" s="623"/>
      <c r="Z7" s="659">
        <v>0</v>
      </c>
      <c r="AA7" s="659"/>
      <c r="AB7" s="659"/>
      <c r="AC7" s="659"/>
      <c r="AD7" s="660">
        <v>598</v>
      </c>
      <c r="AE7" s="660"/>
      <c r="AF7" s="660"/>
      <c r="AG7" s="660"/>
      <c r="AH7" s="660"/>
      <c r="AI7" s="660"/>
      <c r="AJ7" s="660"/>
      <c r="AK7" s="660"/>
      <c r="AL7" s="624">
        <v>0</v>
      </c>
      <c r="AM7" s="625"/>
      <c r="AN7" s="625"/>
      <c r="AO7" s="661"/>
      <c r="AP7" s="618" t="s">
        <v>225</v>
      </c>
      <c r="AQ7" s="619"/>
      <c r="AR7" s="619"/>
      <c r="AS7" s="619"/>
      <c r="AT7" s="619"/>
      <c r="AU7" s="619"/>
      <c r="AV7" s="619"/>
      <c r="AW7" s="619"/>
      <c r="AX7" s="619"/>
      <c r="AY7" s="619"/>
      <c r="AZ7" s="619"/>
      <c r="BA7" s="619"/>
      <c r="BB7" s="619"/>
      <c r="BC7" s="619"/>
      <c r="BD7" s="619"/>
      <c r="BE7" s="619"/>
      <c r="BF7" s="620"/>
      <c r="BG7" s="621">
        <v>589524</v>
      </c>
      <c r="BH7" s="622"/>
      <c r="BI7" s="622"/>
      <c r="BJ7" s="622"/>
      <c r="BK7" s="622"/>
      <c r="BL7" s="622"/>
      <c r="BM7" s="622"/>
      <c r="BN7" s="623"/>
      <c r="BO7" s="659">
        <v>39.200000000000003</v>
      </c>
      <c r="BP7" s="659"/>
      <c r="BQ7" s="659"/>
      <c r="BR7" s="659"/>
      <c r="BS7" s="660" t="s">
        <v>121</v>
      </c>
      <c r="BT7" s="660"/>
      <c r="BU7" s="660"/>
      <c r="BV7" s="660"/>
      <c r="BW7" s="660"/>
      <c r="BX7" s="660"/>
      <c r="BY7" s="660"/>
      <c r="BZ7" s="660"/>
      <c r="CA7" s="660"/>
      <c r="CB7" s="700"/>
      <c r="CD7" s="618" t="s">
        <v>226</v>
      </c>
      <c r="CE7" s="619"/>
      <c r="CF7" s="619"/>
      <c r="CG7" s="619"/>
      <c r="CH7" s="619"/>
      <c r="CI7" s="619"/>
      <c r="CJ7" s="619"/>
      <c r="CK7" s="619"/>
      <c r="CL7" s="619"/>
      <c r="CM7" s="619"/>
      <c r="CN7" s="619"/>
      <c r="CO7" s="619"/>
      <c r="CP7" s="619"/>
      <c r="CQ7" s="620"/>
      <c r="CR7" s="621">
        <v>1014530</v>
      </c>
      <c r="CS7" s="622"/>
      <c r="CT7" s="622"/>
      <c r="CU7" s="622"/>
      <c r="CV7" s="622"/>
      <c r="CW7" s="622"/>
      <c r="CX7" s="622"/>
      <c r="CY7" s="623"/>
      <c r="CZ7" s="659">
        <v>15.8</v>
      </c>
      <c r="DA7" s="659"/>
      <c r="DB7" s="659"/>
      <c r="DC7" s="659"/>
      <c r="DD7" s="627">
        <v>26209</v>
      </c>
      <c r="DE7" s="622"/>
      <c r="DF7" s="622"/>
      <c r="DG7" s="622"/>
      <c r="DH7" s="622"/>
      <c r="DI7" s="622"/>
      <c r="DJ7" s="622"/>
      <c r="DK7" s="622"/>
      <c r="DL7" s="622"/>
      <c r="DM7" s="622"/>
      <c r="DN7" s="622"/>
      <c r="DO7" s="622"/>
      <c r="DP7" s="623"/>
      <c r="DQ7" s="627">
        <v>767216</v>
      </c>
      <c r="DR7" s="622"/>
      <c r="DS7" s="622"/>
      <c r="DT7" s="622"/>
      <c r="DU7" s="622"/>
      <c r="DV7" s="622"/>
      <c r="DW7" s="622"/>
      <c r="DX7" s="622"/>
      <c r="DY7" s="622"/>
      <c r="DZ7" s="622"/>
      <c r="EA7" s="622"/>
      <c r="EB7" s="622"/>
      <c r="EC7" s="658"/>
    </row>
    <row r="8" spans="2:143" ht="11.25" customHeight="1" x14ac:dyDescent="0.15">
      <c r="B8" s="618" t="s">
        <v>227</v>
      </c>
      <c r="C8" s="619"/>
      <c r="D8" s="619"/>
      <c r="E8" s="619"/>
      <c r="F8" s="619"/>
      <c r="G8" s="619"/>
      <c r="H8" s="619"/>
      <c r="I8" s="619"/>
      <c r="J8" s="619"/>
      <c r="K8" s="619"/>
      <c r="L8" s="619"/>
      <c r="M8" s="619"/>
      <c r="N8" s="619"/>
      <c r="O8" s="619"/>
      <c r="P8" s="619"/>
      <c r="Q8" s="620"/>
      <c r="R8" s="621">
        <v>11903</v>
      </c>
      <c r="S8" s="622"/>
      <c r="T8" s="622"/>
      <c r="U8" s="622"/>
      <c r="V8" s="622"/>
      <c r="W8" s="622"/>
      <c r="X8" s="622"/>
      <c r="Y8" s="623"/>
      <c r="Z8" s="659">
        <v>0.2</v>
      </c>
      <c r="AA8" s="659"/>
      <c r="AB8" s="659"/>
      <c r="AC8" s="659"/>
      <c r="AD8" s="660">
        <v>11903</v>
      </c>
      <c r="AE8" s="660"/>
      <c r="AF8" s="660"/>
      <c r="AG8" s="660"/>
      <c r="AH8" s="660"/>
      <c r="AI8" s="660"/>
      <c r="AJ8" s="660"/>
      <c r="AK8" s="660"/>
      <c r="AL8" s="624">
        <v>0.3</v>
      </c>
      <c r="AM8" s="625"/>
      <c r="AN8" s="625"/>
      <c r="AO8" s="661"/>
      <c r="AP8" s="618" t="s">
        <v>228</v>
      </c>
      <c r="AQ8" s="619"/>
      <c r="AR8" s="619"/>
      <c r="AS8" s="619"/>
      <c r="AT8" s="619"/>
      <c r="AU8" s="619"/>
      <c r="AV8" s="619"/>
      <c r="AW8" s="619"/>
      <c r="AX8" s="619"/>
      <c r="AY8" s="619"/>
      <c r="AZ8" s="619"/>
      <c r="BA8" s="619"/>
      <c r="BB8" s="619"/>
      <c r="BC8" s="619"/>
      <c r="BD8" s="619"/>
      <c r="BE8" s="619"/>
      <c r="BF8" s="620"/>
      <c r="BG8" s="621">
        <v>20140</v>
      </c>
      <c r="BH8" s="622"/>
      <c r="BI8" s="622"/>
      <c r="BJ8" s="622"/>
      <c r="BK8" s="622"/>
      <c r="BL8" s="622"/>
      <c r="BM8" s="622"/>
      <c r="BN8" s="623"/>
      <c r="BO8" s="659">
        <v>1.3</v>
      </c>
      <c r="BP8" s="659"/>
      <c r="BQ8" s="659"/>
      <c r="BR8" s="659"/>
      <c r="BS8" s="660" t="s">
        <v>121</v>
      </c>
      <c r="BT8" s="660"/>
      <c r="BU8" s="660"/>
      <c r="BV8" s="660"/>
      <c r="BW8" s="660"/>
      <c r="BX8" s="660"/>
      <c r="BY8" s="660"/>
      <c r="BZ8" s="660"/>
      <c r="CA8" s="660"/>
      <c r="CB8" s="700"/>
      <c r="CD8" s="618" t="s">
        <v>229</v>
      </c>
      <c r="CE8" s="619"/>
      <c r="CF8" s="619"/>
      <c r="CG8" s="619"/>
      <c r="CH8" s="619"/>
      <c r="CI8" s="619"/>
      <c r="CJ8" s="619"/>
      <c r="CK8" s="619"/>
      <c r="CL8" s="619"/>
      <c r="CM8" s="619"/>
      <c r="CN8" s="619"/>
      <c r="CO8" s="619"/>
      <c r="CP8" s="619"/>
      <c r="CQ8" s="620"/>
      <c r="CR8" s="621">
        <v>2005566</v>
      </c>
      <c r="CS8" s="622"/>
      <c r="CT8" s="622"/>
      <c r="CU8" s="622"/>
      <c r="CV8" s="622"/>
      <c r="CW8" s="622"/>
      <c r="CX8" s="622"/>
      <c r="CY8" s="623"/>
      <c r="CZ8" s="659">
        <v>31.3</v>
      </c>
      <c r="DA8" s="659"/>
      <c r="DB8" s="659"/>
      <c r="DC8" s="659"/>
      <c r="DD8" s="627">
        <v>51276</v>
      </c>
      <c r="DE8" s="622"/>
      <c r="DF8" s="622"/>
      <c r="DG8" s="622"/>
      <c r="DH8" s="622"/>
      <c r="DI8" s="622"/>
      <c r="DJ8" s="622"/>
      <c r="DK8" s="622"/>
      <c r="DL8" s="622"/>
      <c r="DM8" s="622"/>
      <c r="DN8" s="622"/>
      <c r="DO8" s="622"/>
      <c r="DP8" s="623"/>
      <c r="DQ8" s="627">
        <v>1070484</v>
      </c>
      <c r="DR8" s="622"/>
      <c r="DS8" s="622"/>
      <c r="DT8" s="622"/>
      <c r="DU8" s="622"/>
      <c r="DV8" s="622"/>
      <c r="DW8" s="622"/>
      <c r="DX8" s="622"/>
      <c r="DY8" s="622"/>
      <c r="DZ8" s="622"/>
      <c r="EA8" s="622"/>
      <c r="EB8" s="622"/>
      <c r="EC8" s="658"/>
    </row>
    <row r="9" spans="2:143" ht="11.25" customHeight="1" x14ac:dyDescent="0.15">
      <c r="B9" s="618" t="s">
        <v>230</v>
      </c>
      <c r="C9" s="619"/>
      <c r="D9" s="619"/>
      <c r="E9" s="619"/>
      <c r="F9" s="619"/>
      <c r="G9" s="619"/>
      <c r="H9" s="619"/>
      <c r="I9" s="619"/>
      <c r="J9" s="619"/>
      <c r="K9" s="619"/>
      <c r="L9" s="619"/>
      <c r="M9" s="619"/>
      <c r="N9" s="619"/>
      <c r="O9" s="619"/>
      <c r="P9" s="619"/>
      <c r="Q9" s="620"/>
      <c r="R9" s="621">
        <v>16090</v>
      </c>
      <c r="S9" s="622"/>
      <c r="T9" s="622"/>
      <c r="U9" s="622"/>
      <c r="V9" s="622"/>
      <c r="W9" s="622"/>
      <c r="X9" s="622"/>
      <c r="Y9" s="623"/>
      <c r="Z9" s="659">
        <v>0.2</v>
      </c>
      <c r="AA9" s="659"/>
      <c r="AB9" s="659"/>
      <c r="AC9" s="659"/>
      <c r="AD9" s="660">
        <v>16090</v>
      </c>
      <c r="AE9" s="660"/>
      <c r="AF9" s="660"/>
      <c r="AG9" s="660"/>
      <c r="AH9" s="660"/>
      <c r="AI9" s="660"/>
      <c r="AJ9" s="660"/>
      <c r="AK9" s="660"/>
      <c r="AL9" s="624">
        <v>0.4</v>
      </c>
      <c r="AM9" s="625"/>
      <c r="AN9" s="625"/>
      <c r="AO9" s="661"/>
      <c r="AP9" s="618" t="s">
        <v>231</v>
      </c>
      <c r="AQ9" s="619"/>
      <c r="AR9" s="619"/>
      <c r="AS9" s="619"/>
      <c r="AT9" s="619"/>
      <c r="AU9" s="619"/>
      <c r="AV9" s="619"/>
      <c r="AW9" s="619"/>
      <c r="AX9" s="619"/>
      <c r="AY9" s="619"/>
      <c r="AZ9" s="619"/>
      <c r="BA9" s="619"/>
      <c r="BB9" s="619"/>
      <c r="BC9" s="619"/>
      <c r="BD9" s="619"/>
      <c r="BE9" s="619"/>
      <c r="BF9" s="620"/>
      <c r="BG9" s="621">
        <v>499215</v>
      </c>
      <c r="BH9" s="622"/>
      <c r="BI9" s="622"/>
      <c r="BJ9" s="622"/>
      <c r="BK9" s="622"/>
      <c r="BL9" s="622"/>
      <c r="BM9" s="622"/>
      <c r="BN9" s="623"/>
      <c r="BO9" s="659">
        <v>33.200000000000003</v>
      </c>
      <c r="BP9" s="659"/>
      <c r="BQ9" s="659"/>
      <c r="BR9" s="659"/>
      <c r="BS9" s="660" t="s">
        <v>121</v>
      </c>
      <c r="BT9" s="660"/>
      <c r="BU9" s="660"/>
      <c r="BV9" s="660"/>
      <c r="BW9" s="660"/>
      <c r="BX9" s="660"/>
      <c r="BY9" s="660"/>
      <c r="BZ9" s="660"/>
      <c r="CA9" s="660"/>
      <c r="CB9" s="700"/>
      <c r="CD9" s="618" t="s">
        <v>232</v>
      </c>
      <c r="CE9" s="619"/>
      <c r="CF9" s="619"/>
      <c r="CG9" s="619"/>
      <c r="CH9" s="619"/>
      <c r="CI9" s="619"/>
      <c r="CJ9" s="619"/>
      <c r="CK9" s="619"/>
      <c r="CL9" s="619"/>
      <c r="CM9" s="619"/>
      <c r="CN9" s="619"/>
      <c r="CO9" s="619"/>
      <c r="CP9" s="619"/>
      <c r="CQ9" s="620"/>
      <c r="CR9" s="621">
        <v>424641</v>
      </c>
      <c r="CS9" s="622"/>
      <c r="CT9" s="622"/>
      <c r="CU9" s="622"/>
      <c r="CV9" s="622"/>
      <c r="CW9" s="622"/>
      <c r="CX9" s="622"/>
      <c r="CY9" s="623"/>
      <c r="CZ9" s="659">
        <v>6.6</v>
      </c>
      <c r="DA9" s="659"/>
      <c r="DB9" s="659"/>
      <c r="DC9" s="659"/>
      <c r="DD9" s="627">
        <v>5234</v>
      </c>
      <c r="DE9" s="622"/>
      <c r="DF9" s="622"/>
      <c r="DG9" s="622"/>
      <c r="DH9" s="622"/>
      <c r="DI9" s="622"/>
      <c r="DJ9" s="622"/>
      <c r="DK9" s="622"/>
      <c r="DL9" s="622"/>
      <c r="DM9" s="622"/>
      <c r="DN9" s="622"/>
      <c r="DO9" s="622"/>
      <c r="DP9" s="623"/>
      <c r="DQ9" s="627">
        <v>354237</v>
      </c>
      <c r="DR9" s="622"/>
      <c r="DS9" s="622"/>
      <c r="DT9" s="622"/>
      <c r="DU9" s="622"/>
      <c r="DV9" s="622"/>
      <c r="DW9" s="622"/>
      <c r="DX9" s="622"/>
      <c r="DY9" s="622"/>
      <c r="DZ9" s="622"/>
      <c r="EA9" s="622"/>
      <c r="EB9" s="622"/>
      <c r="EC9" s="658"/>
    </row>
    <row r="10" spans="2:143" ht="11.25" customHeight="1" x14ac:dyDescent="0.15">
      <c r="B10" s="618" t="s">
        <v>233</v>
      </c>
      <c r="C10" s="619"/>
      <c r="D10" s="619"/>
      <c r="E10" s="619"/>
      <c r="F10" s="619"/>
      <c r="G10" s="619"/>
      <c r="H10" s="619"/>
      <c r="I10" s="619"/>
      <c r="J10" s="619"/>
      <c r="K10" s="619"/>
      <c r="L10" s="619"/>
      <c r="M10" s="619"/>
      <c r="N10" s="619"/>
      <c r="O10" s="619"/>
      <c r="P10" s="619"/>
      <c r="Q10" s="620"/>
      <c r="R10" s="621" t="s">
        <v>121</v>
      </c>
      <c r="S10" s="622"/>
      <c r="T10" s="622"/>
      <c r="U10" s="622"/>
      <c r="V10" s="622"/>
      <c r="W10" s="622"/>
      <c r="X10" s="622"/>
      <c r="Y10" s="623"/>
      <c r="Z10" s="659" t="s">
        <v>121</v>
      </c>
      <c r="AA10" s="659"/>
      <c r="AB10" s="659"/>
      <c r="AC10" s="659"/>
      <c r="AD10" s="660" t="s">
        <v>121</v>
      </c>
      <c r="AE10" s="660"/>
      <c r="AF10" s="660"/>
      <c r="AG10" s="660"/>
      <c r="AH10" s="660"/>
      <c r="AI10" s="660"/>
      <c r="AJ10" s="660"/>
      <c r="AK10" s="660"/>
      <c r="AL10" s="624" t="s">
        <v>121</v>
      </c>
      <c r="AM10" s="625"/>
      <c r="AN10" s="625"/>
      <c r="AO10" s="661"/>
      <c r="AP10" s="618" t="s">
        <v>234</v>
      </c>
      <c r="AQ10" s="619"/>
      <c r="AR10" s="619"/>
      <c r="AS10" s="619"/>
      <c r="AT10" s="619"/>
      <c r="AU10" s="619"/>
      <c r="AV10" s="619"/>
      <c r="AW10" s="619"/>
      <c r="AX10" s="619"/>
      <c r="AY10" s="619"/>
      <c r="AZ10" s="619"/>
      <c r="BA10" s="619"/>
      <c r="BB10" s="619"/>
      <c r="BC10" s="619"/>
      <c r="BD10" s="619"/>
      <c r="BE10" s="619"/>
      <c r="BF10" s="620"/>
      <c r="BG10" s="621">
        <v>28463</v>
      </c>
      <c r="BH10" s="622"/>
      <c r="BI10" s="622"/>
      <c r="BJ10" s="622"/>
      <c r="BK10" s="622"/>
      <c r="BL10" s="622"/>
      <c r="BM10" s="622"/>
      <c r="BN10" s="623"/>
      <c r="BO10" s="659">
        <v>1.9</v>
      </c>
      <c r="BP10" s="659"/>
      <c r="BQ10" s="659"/>
      <c r="BR10" s="659"/>
      <c r="BS10" s="660" t="s">
        <v>121</v>
      </c>
      <c r="BT10" s="660"/>
      <c r="BU10" s="660"/>
      <c r="BV10" s="660"/>
      <c r="BW10" s="660"/>
      <c r="BX10" s="660"/>
      <c r="BY10" s="660"/>
      <c r="BZ10" s="660"/>
      <c r="CA10" s="660"/>
      <c r="CB10" s="700"/>
      <c r="CD10" s="618" t="s">
        <v>235</v>
      </c>
      <c r="CE10" s="619"/>
      <c r="CF10" s="619"/>
      <c r="CG10" s="619"/>
      <c r="CH10" s="619"/>
      <c r="CI10" s="619"/>
      <c r="CJ10" s="619"/>
      <c r="CK10" s="619"/>
      <c r="CL10" s="619"/>
      <c r="CM10" s="619"/>
      <c r="CN10" s="619"/>
      <c r="CO10" s="619"/>
      <c r="CP10" s="619"/>
      <c r="CQ10" s="620"/>
      <c r="CR10" s="621">
        <v>42</v>
      </c>
      <c r="CS10" s="622"/>
      <c r="CT10" s="622"/>
      <c r="CU10" s="622"/>
      <c r="CV10" s="622"/>
      <c r="CW10" s="622"/>
      <c r="CX10" s="622"/>
      <c r="CY10" s="623"/>
      <c r="CZ10" s="659">
        <v>0</v>
      </c>
      <c r="DA10" s="659"/>
      <c r="DB10" s="659"/>
      <c r="DC10" s="659"/>
      <c r="DD10" s="627" t="s">
        <v>121</v>
      </c>
      <c r="DE10" s="622"/>
      <c r="DF10" s="622"/>
      <c r="DG10" s="622"/>
      <c r="DH10" s="622"/>
      <c r="DI10" s="622"/>
      <c r="DJ10" s="622"/>
      <c r="DK10" s="622"/>
      <c r="DL10" s="622"/>
      <c r="DM10" s="622"/>
      <c r="DN10" s="622"/>
      <c r="DO10" s="622"/>
      <c r="DP10" s="623"/>
      <c r="DQ10" s="627">
        <v>42</v>
      </c>
      <c r="DR10" s="622"/>
      <c r="DS10" s="622"/>
      <c r="DT10" s="622"/>
      <c r="DU10" s="622"/>
      <c r="DV10" s="622"/>
      <c r="DW10" s="622"/>
      <c r="DX10" s="622"/>
      <c r="DY10" s="622"/>
      <c r="DZ10" s="622"/>
      <c r="EA10" s="622"/>
      <c r="EB10" s="622"/>
      <c r="EC10" s="658"/>
    </row>
    <row r="11" spans="2:143" ht="11.25" customHeight="1" x14ac:dyDescent="0.15">
      <c r="B11" s="618" t="s">
        <v>236</v>
      </c>
      <c r="C11" s="619"/>
      <c r="D11" s="619"/>
      <c r="E11" s="619"/>
      <c r="F11" s="619"/>
      <c r="G11" s="619"/>
      <c r="H11" s="619"/>
      <c r="I11" s="619"/>
      <c r="J11" s="619"/>
      <c r="K11" s="619"/>
      <c r="L11" s="619"/>
      <c r="M11" s="619"/>
      <c r="N11" s="619"/>
      <c r="O11" s="619"/>
      <c r="P11" s="619"/>
      <c r="Q11" s="620"/>
      <c r="R11" s="621">
        <v>316473</v>
      </c>
      <c r="S11" s="622"/>
      <c r="T11" s="622"/>
      <c r="U11" s="622"/>
      <c r="V11" s="622"/>
      <c r="W11" s="622"/>
      <c r="X11" s="622"/>
      <c r="Y11" s="623"/>
      <c r="Z11" s="624">
        <v>4.7</v>
      </c>
      <c r="AA11" s="625"/>
      <c r="AB11" s="625"/>
      <c r="AC11" s="626"/>
      <c r="AD11" s="627">
        <v>316473</v>
      </c>
      <c r="AE11" s="622"/>
      <c r="AF11" s="622"/>
      <c r="AG11" s="622"/>
      <c r="AH11" s="622"/>
      <c r="AI11" s="622"/>
      <c r="AJ11" s="622"/>
      <c r="AK11" s="623"/>
      <c r="AL11" s="624">
        <v>8.1999999999999993</v>
      </c>
      <c r="AM11" s="625"/>
      <c r="AN11" s="625"/>
      <c r="AO11" s="661"/>
      <c r="AP11" s="618" t="s">
        <v>237</v>
      </c>
      <c r="AQ11" s="619"/>
      <c r="AR11" s="619"/>
      <c r="AS11" s="619"/>
      <c r="AT11" s="619"/>
      <c r="AU11" s="619"/>
      <c r="AV11" s="619"/>
      <c r="AW11" s="619"/>
      <c r="AX11" s="619"/>
      <c r="AY11" s="619"/>
      <c r="AZ11" s="619"/>
      <c r="BA11" s="619"/>
      <c r="BB11" s="619"/>
      <c r="BC11" s="619"/>
      <c r="BD11" s="619"/>
      <c r="BE11" s="619"/>
      <c r="BF11" s="620"/>
      <c r="BG11" s="621">
        <v>41706</v>
      </c>
      <c r="BH11" s="622"/>
      <c r="BI11" s="622"/>
      <c r="BJ11" s="622"/>
      <c r="BK11" s="622"/>
      <c r="BL11" s="622"/>
      <c r="BM11" s="622"/>
      <c r="BN11" s="623"/>
      <c r="BO11" s="659">
        <v>2.8</v>
      </c>
      <c r="BP11" s="659"/>
      <c r="BQ11" s="659"/>
      <c r="BR11" s="659"/>
      <c r="BS11" s="660" t="s">
        <v>121</v>
      </c>
      <c r="BT11" s="660"/>
      <c r="BU11" s="660"/>
      <c r="BV11" s="660"/>
      <c r="BW11" s="660"/>
      <c r="BX11" s="660"/>
      <c r="BY11" s="660"/>
      <c r="BZ11" s="660"/>
      <c r="CA11" s="660"/>
      <c r="CB11" s="700"/>
      <c r="CD11" s="618" t="s">
        <v>238</v>
      </c>
      <c r="CE11" s="619"/>
      <c r="CF11" s="619"/>
      <c r="CG11" s="619"/>
      <c r="CH11" s="619"/>
      <c r="CI11" s="619"/>
      <c r="CJ11" s="619"/>
      <c r="CK11" s="619"/>
      <c r="CL11" s="619"/>
      <c r="CM11" s="619"/>
      <c r="CN11" s="619"/>
      <c r="CO11" s="619"/>
      <c r="CP11" s="619"/>
      <c r="CQ11" s="620"/>
      <c r="CR11" s="621">
        <v>320642</v>
      </c>
      <c r="CS11" s="622"/>
      <c r="CT11" s="622"/>
      <c r="CU11" s="622"/>
      <c r="CV11" s="622"/>
      <c r="CW11" s="622"/>
      <c r="CX11" s="622"/>
      <c r="CY11" s="623"/>
      <c r="CZ11" s="659">
        <v>5</v>
      </c>
      <c r="DA11" s="659"/>
      <c r="DB11" s="659"/>
      <c r="DC11" s="659"/>
      <c r="DD11" s="627">
        <v>122795</v>
      </c>
      <c r="DE11" s="622"/>
      <c r="DF11" s="622"/>
      <c r="DG11" s="622"/>
      <c r="DH11" s="622"/>
      <c r="DI11" s="622"/>
      <c r="DJ11" s="622"/>
      <c r="DK11" s="622"/>
      <c r="DL11" s="622"/>
      <c r="DM11" s="622"/>
      <c r="DN11" s="622"/>
      <c r="DO11" s="622"/>
      <c r="DP11" s="623"/>
      <c r="DQ11" s="627">
        <v>164577</v>
      </c>
      <c r="DR11" s="622"/>
      <c r="DS11" s="622"/>
      <c r="DT11" s="622"/>
      <c r="DU11" s="622"/>
      <c r="DV11" s="622"/>
      <c r="DW11" s="622"/>
      <c r="DX11" s="622"/>
      <c r="DY11" s="622"/>
      <c r="DZ11" s="622"/>
      <c r="EA11" s="622"/>
      <c r="EB11" s="622"/>
      <c r="EC11" s="658"/>
    </row>
    <row r="12" spans="2:143" ht="11.25" customHeight="1" x14ac:dyDescent="0.15">
      <c r="B12" s="618" t="s">
        <v>239</v>
      </c>
      <c r="C12" s="619"/>
      <c r="D12" s="619"/>
      <c r="E12" s="619"/>
      <c r="F12" s="619"/>
      <c r="G12" s="619"/>
      <c r="H12" s="619"/>
      <c r="I12" s="619"/>
      <c r="J12" s="619"/>
      <c r="K12" s="619"/>
      <c r="L12" s="619"/>
      <c r="M12" s="619"/>
      <c r="N12" s="619"/>
      <c r="O12" s="619"/>
      <c r="P12" s="619"/>
      <c r="Q12" s="620"/>
      <c r="R12" s="621">
        <v>40391</v>
      </c>
      <c r="S12" s="622"/>
      <c r="T12" s="622"/>
      <c r="U12" s="622"/>
      <c r="V12" s="622"/>
      <c r="W12" s="622"/>
      <c r="X12" s="622"/>
      <c r="Y12" s="623"/>
      <c r="Z12" s="659">
        <v>0.6</v>
      </c>
      <c r="AA12" s="659"/>
      <c r="AB12" s="659"/>
      <c r="AC12" s="659"/>
      <c r="AD12" s="660">
        <v>40391</v>
      </c>
      <c r="AE12" s="660"/>
      <c r="AF12" s="660"/>
      <c r="AG12" s="660"/>
      <c r="AH12" s="660"/>
      <c r="AI12" s="660"/>
      <c r="AJ12" s="660"/>
      <c r="AK12" s="660"/>
      <c r="AL12" s="624">
        <v>1</v>
      </c>
      <c r="AM12" s="625"/>
      <c r="AN12" s="625"/>
      <c r="AO12" s="661"/>
      <c r="AP12" s="618" t="s">
        <v>240</v>
      </c>
      <c r="AQ12" s="619"/>
      <c r="AR12" s="619"/>
      <c r="AS12" s="619"/>
      <c r="AT12" s="619"/>
      <c r="AU12" s="619"/>
      <c r="AV12" s="619"/>
      <c r="AW12" s="619"/>
      <c r="AX12" s="619"/>
      <c r="AY12" s="619"/>
      <c r="AZ12" s="619"/>
      <c r="BA12" s="619"/>
      <c r="BB12" s="619"/>
      <c r="BC12" s="619"/>
      <c r="BD12" s="619"/>
      <c r="BE12" s="619"/>
      <c r="BF12" s="620"/>
      <c r="BG12" s="621">
        <v>795077</v>
      </c>
      <c r="BH12" s="622"/>
      <c r="BI12" s="622"/>
      <c r="BJ12" s="622"/>
      <c r="BK12" s="622"/>
      <c r="BL12" s="622"/>
      <c r="BM12" s="622"/>
      <c r="BN12" s="623"/>
      <c r="BO12" s="659">
        <v>52.9</v>
      </c>
      <c r="BP12" s="659"/>
      <c r="BQ12" s="659"/>
      <c r="BR12" s="659"/>
      <c r="BS12" s="660" t="s">
        <v>121</v>
      </c>
      <c r="BT12" s="660"/>
      <c r="BU12" s="660"/>
      <c r="BV12" s="660"/>
      <c r="BW12" s="660"/>
      <c r="BX12" s="660"/>
      <c r="BY12" s="660"/>
      <c r="BZ12" s="660"/>
      <c r="CA12" s="660"/>
      <c r="CB12" s="700"/>
      <c r="CD12" s="618" t="s">
        <v>241</v>
      </c>
      <c r="CE12" s="619"/>
      <c r="CF12" s="619"/>
      <c r="CG12" s="619"/>
      <c r="CH12" s="619"/>
      <c r="CI12" s="619"/>
      <c r="CJ12" s="619"/>
      <c r="CK12" s="619"/>
      <c r="CL12" s="619"/>
      <c r="CM12" s="619"/>
      <c r="CN12" s="619"/>
      <c r="CO12" s="619"/>
      <c r="CP12" s="619"/>
      <c r="CQ12" s="620"/>
      <c r="CR12" s="621">
        <v>98574</v>
      </c>
      <c r="CS12" s="622"/>
      <c r="CT12" s="622"/>
      <c r="CU12" s="622"/>
      <c r="CV12" s="622"/>
      <c r="CW12" s="622"/>
      <c r="CX12" s="622"/>
      <c r="CY12" s="623"/>
      <c r="CZ12" s="659">
        <v>1.5</v>
      </c>
      <c r="DA12" s="659"/>
      <c r="DB12" s="659"/>
      <c r="DC12" s="659"/>
      <c r="DD12" s="627">
        <v>6815</v>
      </c>
      <c r="DE12" s="622"/>
      <c r="DF12" s="622"/>
      <c r="DG12" s="622"/>
      <c r="DH12" s="622"/>
      <c r="DI12" s="622"/>
      <c r="DJ12" s="622"/>
      <c r="DK12" s="622"/>
      <c r="DL12" s="622"/>
      <c r="DM12" s="622"/>
      <c r="DN12" s="622"/>
      <c r="DO12" s="622"/>
      <c r="DP12" s="623"/>
      <c r="DQ12" s="627">
        <v>85416</v>
      </c>
      <c r="DR12" s="622"/>
      <c r="DS12" s="622"/>
      <c r="DT12" s="622"/>
      <c r="DU12" s="622"/>
      <c r="DV12" s="622"/>
      <c r="DW12" s="622"/>
      <c r="DX12" s="622"/>
      <c r="DY12" s="622"/>
      <c r="DZ12" s="622"/>
      <c r="EA12" s="622"/>
      <c r="EB12" s="622"/>
      <c r="EC12" s="658"/>
    </row>
    <row r="13" spans="2:143" ht="11.25" customHeight="1" x14ac:dyDescent="0.15">
      <c r="B13" s="618" t="s">
        <v>242</v>
      </c>
      <c r="C13" s="619"/>
      <c r="D13" s="619"/>
      <c r="E13" s="619"/>
      <c r="F13" s="619"/>
      <c r="G13" s="619"/>
      <c r="H13" s="619"/>
      <c r="I13" s="619"/>
      <c r="J13" s="619"/>
      <c r="K13" s="619"/>
      <c r="L13" s="619"/>
      <c r="M13" s="619"/>
      <c r="N13" s="619"/>
      <c r="O13" s="619"/>
      <c r="P13" s="619"/>
      <c r="Q13" s="620"/>
      <c r="R13" s="621" t="s">
        <v>121</v>
      </c>
      <c r="S13" s="622"/>
      <c r="T13" s="622"/>
      <c r="U13" s="622"/>
      <c r="V13" s="622"/>
      <c r="W13" s="622"/>
      <c r="X13" s="622"/>
      <c r="Y13" s="623"/>
      <c r="Z13" s="659" t="s">
        <v>121</v>
      </c>
      <c r="AA13" s="659"/>
      <c r="AB13" s="659"/>
      <c r="AC13" s="659"/>
      <c r="AD13" s="660" t="s">
        <v>121</v>
      </c>
      <c r="AE13" s="660"/>
      <c r="AF13" s="660"/>
      <c r="AG13" s="660"/>
      <c r="AH13" s="660"/>
      <c r="AI13" s="660"/>
      <c r="AJ13" s="660"/>
      <c r="AK13" s="660"/>
      <c r="AL13" s="624" t="s">
        <v>121</v>
      </c>
      <c r="AM13" s="625"/>
      <c r="AN13" s="625"/>
      <c r="AO13" s="661"/>
      <c r="AP13" s="618" t="s">
        <v>243</v>
      </c>
      <c r="AQ13" s="619"/>
      <c r="AR13" s="619"/>
      <c r="AS13" s="619"/>
      <c r="AT13" s="619"/>
      <c r="AU13" s="619"/>
      <c r="AV13" s="619"/>
      <c r="AW13" s="619"/>
      <c r="AX13" s="619"/>
      <c r="AY13" s="619"/>
      <c r="AZ13" s="619"/>
      <c r="BA13" s="619"/>
      <c r="BB13" s="619"/>
      <c r="BC13" s="619"/>
      <c r="BD13" s="619"/>
      <c r="BE13" s="619"/>
      <c r="BF13" s="620"/>
      <c r="BG13" s="621">
        <v>792834</v>
      </c>
      <c r="BH13" s="622"/>
      <c r="BI13" s="622"/>
      <c r="BJ13" s="622"/>
      <c r="BK13" s="622"/>
      <c r="BL13" s="622"/>
      <c r="BM13" s="622"/>
      <c r="BN13" s="623"/>
      <c r="BO13" s="659">
        <v>52.7</v>
      </c>
      <c r="BP13" s="659"/>
      <c r="BQ13" s="659"/>
      <c r="BR13" s="659"/>
      <c r="BS13" s="660" t="s">
        <v>121</v>
      </c>
      <c r="BT13" s="660"/>
      <c r="BU13" s="660"/>
      <c r="BV13" s="660"/>
      <c r="BW13" s="660"/>
      <c r="BX13" s="660"/>
      <c r="BY13" s="660"/>
      <c r="BZ13" s="660"/>
      <c r="CA13" s="660"/>
      <c r="CB13" s="700"/>
      <c r="CD13" s="618" t="s">
        <v>244</v>
      </c>
      <c r="CE13" s="619"/>
      <c r="CF13" s="619"/>
      <c r="CG13" s="619"/>
      <c r="CH13" s="619"/>
      <c r="CI13" s="619"/>
      <c r="CJ13" s="619"/>
      <c r="CK13" s="619"/>
      <c r="CL13" s="619"/>
      <c r="CM13" s="619"/>
      <c r="CN13" s="619"/>
      <c r="CO13" s="619"/>
      <c r="CP13" s="619"/>
      <c r="CQ13" s="620"/>
      <c r="CR13" s="621">
        <v>1024349</v>
      </c>
      <c r="CS13" s="622"/>
      <c r="CT13" s="622"/>
      <c r="CU13" s="622"/>
      <c r="CV13" s="622"/>
      <c r="CW13" s="622"/>
      <c r="CX13" s="622"/>
      <c r="CY13" s="623"/>
      <c r="CZ13" s="659">
        <v>16</v>
      </c>
      <c r="DA13" s="659"/>
      <c r="DB13" s="659"/>
      <c r="DC13" s="659"/>
      <c r="DD13" s="627">
        <v>690465</v>
      </c>
      <c r="DE13" s="622"/>
      <c r="DF13" s="622"/>
      <c r="DG13" s="622"/>
      <c r="DH13" s="622"/>
      <c r="DI13" s="622"/>
      <c r="DJ13" s="622"/>
      <c r="DK13" s="622"/>
      <c r="DL13" s="622"/>
      <c r="DM13" s="622"/>
      <c r="DN13" s="622"/>
      <c r="DO13" s="622"/>
      <c r="DP13" s="623"/>
      <c r="DQ13" s="627">
        <v>531746</v>
      </c>
      <c r="DR13" s="622"/>
      <c r="DS13" s="622"/>
      <c r="DT13" s="622"/>
      <c r="DU13" s="622"/>
      <c r="DV13" s="622"/>
      <c r="DW13" s="622"/>
      <c r="DX13" s="622"/>
      <c r="DY13" s="622"/>
      <c r="DZ13" s="622"/>
      <c r="EA13" s="622"/>
      <c r="EB13" s="622"/>
      <c r="EC13" s="658"/>
    </row>
    <row r="14" spans="2:143" ht="11.25" customHeight="1" x14ac:dyDescent="0.15">
      <c r="B14" s="618" t="s">
        <v>245</v>
      </c>
      <c r="C14" s="619"/>
      <c r="D14" s="619"/>
      <c r="E14" s="619"/>
      <c r="F14" s="619"/>
      <c r="G14" s="619"/>
      <c r="H14" s="619"/>
      <c r="I14" s="619"/>
      <c r="J14" s="619"/>
      <c r="K14" s="619"/>
      <c r="L14" s="619"/>
      <c r="M14" s="619"/>
      <c r="N14" s="619"/>
      <c r="O14" s="619"/>
      <c r="P14" s="619"/>
      <c r="Q14" s="620"/>
      <c r="R14" s="621" t="s">
        <v>121</v>
      </c>
      <c r="S14" s="622"/>
      <c r="T14" s="622"/>
      <c r="U14" s="622"/>
      <c r="V14" s="622"/>
      <c r="W14" s="622"/>
      <c r="X14" s="622"/>
      <c r="Y14" s="623"/>
      <c r="Z14" s="659" t="s">
        <v>121</v>
      </c>
      <c r="AA14" s="659"/>
      <c r="AB14" s="659"/>
      <c r="AC14" s="659"/>
      <c r="AD14" s="660" t="s">
        <v>121</v>
      </c>
      <c r="AE14" s="660"/>
      <c r="AF14" s="660"/>
      <c r="AG14" s="660"/>
      <c r="AH14" s="660"/>
      <c r="AI14" s="660"/>
      <c r="AJ14" s="660"/>
      <c r="AK14" s="660"/>
      <c r="AL14" s="624" t="s">
        <v>121</v>
      </c>
      <c r="AM14" s="625"/>
      <c r="AN14" s="625"/>
      <c r="AO14" s="661"/>
      <c r="AP14" s="618" t="s">
        <v>246</v>
      </c>
      <c r="AQ14" s="619"/>
      <c r="AR14" s="619"/>
      <c r="AS14" s="619"/>
      <c r="AT14" s="619"/>
      <c r="AU14" s="619"/>
      <c r="AV14" s="619"/>
      <c r="AW14" s="619"/>
      <c r="AX14" s="619"/>
      <c r="AY14" s="619"/>
      <c r="AZ14" s="619"/>
      <c r="BA14" s="619"/>
      <c r="BB14" s="619"/>
      <c r="BC14" s="619"/>
      <c r="BD14" s="619"/>
      <c r="BE14" s="619"/>
      <c r="BF14" s="620"/>
      <c r="BG14" s="621">
        <v>56726</v>
      </c>
      <c r="BH14" s="622"/>
      <c r="BI14" s="622"/>
      <c r="BJ14" s="622"/>
      <c r="BK14" s="622"/>
      <c r="BL14" s="622"/>
      <c r="BM14" s="622"/>
      <c r="BN14" s="623"/>
      <c r="BO14" s="659">
        <v>3.8</v>
      </c>
      <c r="BP14" s="659"/>
      <c r="BQ14" s="659"/>
      <c r="BR14" s="659"/>
      <c r="BS14" s="660" t="s">
        <v>121</v>
      </c>
      <c r="BT14" s="660"/>
      <c r="BU14" s="660"/>
      <c r="BV14" s="660"/>
      <c r="BW14" s="660"/>
      <c r="BX14" s="660"/>
      <c r="BY14" s="660"/>
      <c r="BZ14" s="660"/>
      <c r="CA14" s="660"/>
      <c r="CB14" s="700"/>
      <c r="CD14" s="618" t="s">
        <v>247</v>
      </c>
      <c r="CE14" s="619"/>
      <c r="CF14" s="619"/>
      <c r="CG14" s="619"/>
      <c r="CH14" s="619"/>
      <c r="CI14" s="619"/>
      <c r="CJ14" s="619"/>
      <c r="CK14" s="619"/>
      <c r="CL14" s="619"/>
      <c r="CM14" s="619"/>
      <c r="CN14" s="619"/>
      <c r="CO14" s="619"/>
      <c r="CP14" s="619"/>
      <c r="CQ14" s="620"/>
      <c r="CR14" s="621">
        <v>287334</v>
      </c>
      <c r="CS14" s="622"/>
      <c r="CT14" s="622"/>
      <c r="CU14" s="622"/>
      <c r="CV14" s="622"/>
      <c r="CW14" s="622"/>
      <c r="CX14" s="622"/>
      <c r="CY14" s="623"/>
      <c r="CZ14" s="659">
        <v>4.5</v>
      </c>
      <c r="DA14" s="659"/>
      <c r="DB14" s="659"/>
      <c r="DC14" s="659"/>
      <c r="DD14" s="627">
        <v>1619</v>
      </c>
      <c r="DE14" s="622"/>
      <c r="DF14" s="622"/>
      <c r="DG14" s="622"/>
      <c r="DH14" s="622"/>
      <c r="DI14" s="622"/>
      <c r="DJ14" s="622"/>
      <c r="DK14" s="622"/>
      <c r="DL14" s="622"/>
      <c r="DM14" s="622"/>
      <c r="DN14" s="622"/>
      <c r="DO14" s="622"/>
      <c r="DP14" s="623"/>
      <c r="DQ14" s="627">
        <v>287334</v>
      </c>
      <c r="DR14" s="622"/>
      <c r="DS14" s="622"/>
      <c r="DT14" s="622"/>
      <c r="DU14" s="622"/>
      <c r="DV14" s="622"/>
      <c r="DW14" s="622"/>
      <c r="DX14" s="622"/>
      <c r="DY14" s="622"/>
      <c r="DZ14" s="622"/>
      <c r="EA14" s="622"/>
      <c r="EB14" s="622"/>
      <c r="EC14" s="658"/>
    </row>
    <row r="15" spans="2:143" ht="11.25" customHeight="1" x14ac:dyDescent="0.15">
      <c r="B15" s="618" t="s">
        <v>248</v>
      </c>
      <c r="C15" s="619"/>
      <c r="D15" s="619"/>
      <c r="E15" s="619"/>
      <c r="F15" s="619"/>
      <c r="G15" s="619"/>
      <c r="H15" s="619"/>
      <c r="I15" s="619"/>
      <c r="J15" s="619"/>
      <c r="K15" s="619"/>
      <c r="L15" s="619"/>
      <c r="M15" s="619"/>
      <c r="N15" s="619"/>
      <c r="O15" s="619"/>
      <c r="P15" s="619"/>
      <c r="Q15" s="620"/>
      <c r="R15" s="621">
        <v>10770</v>
      </c>
      <c r="S15" s="622"/>
      <c r="T15" s="622"/>
      <c r="U15" s="622"/>
      <c r="V15" s="622"/>
      <c r="W15" s="622"/>
      <c r="X15" s="622"/>
      <c r="Y15" s="623"/>
      <c r="Z15" s="659">
        <v>0.2</v>
      </c>
      <c r="AA15" s="659"/>
      <c r="AB15" s="659"/>
      <c r="AC15" s="659"/>
      <c r="AD15" s="660">
        <v>10770</v>
      </c>
      <c r="AE15" s="660"/>
      <c r="AF15" s="660"/>
      <c r="AG15" s="660"/>
      <c r="AH15" s="660"/>
      <c r="AI15" s="660"/>
      <c r="AJ15" s="660"/>
      <c r="AK15" s="660"/>
      <c r="AL15" s="624">
        <v>0.3</v>
      </c>
      <c r="AM15" s="625"/>
      <c r="AN15" s="625"/>
      <c r="AO15" s="661"/>
      <c r="AP15" s="618" t="s">
        <v>249</v>
      </c>
      <c r="AQ15" s="619"/>
      <c r="AR15" s="619"/>
      <c r="AS15" s="619"/>
      <c r="AT15" s="619"/>
      <c r="AU15" s="619"/>
      <c r="AV15" s="619"/>
      <c r="AW15" s="619"/>
      <c r="AX15" s="619"/>
      <c r="AY15" s="619"/>
      <c r="AZ15" s="619"/>
      <c r="BA15" s="619"/>
      <c r="BB15" s="619"/>
      <c r="BC15" s="619"/>
      <c r="BD15" s="619"/>
      <c r="BE15" s="619"/>
      <c r="BF15" s="620"/>
      <c r="BG15" s="621">
        <v>61771</v>
      </c>
      <c r="BH15" s="622"/>
      <c r="BI15" s="622"/>
      <c r="BJ15" s="622"/>
      <c r="BK15" s="622"/>
      <c r="BL15" s="622"/>
      <c r="BM15" s="622"/>
      <c r="BN15" s="623"/>
      <c r="BO15" s="659">
        <v>4.0999999999999996</v>
      </c>
      <c r="BP15" s="659"/>
      <c r="BQ15" s="659"/>
      <c r="BR15" s="659"/>
      <c r="BS15" s="660" t="s">
        <v>121</v>
      </c>
      <c r="BT15" s="660"/>
      <c r="BU15" s="660"/>
      <c r="BV15" s="660"/>
      <c r="BW15" s="660"/>
      <c r="BX15" s="660"/>
      <c r="BY15" s="660"/>
      <c r="BZ15" s="660"/>
      <c r="CA15" s="660"/>
      <c r="CB15" s="700"/>
      <c r="CD15" s="618" t="s">
        <v>250</v>
      </c>
      <c r="CE15" s="619"/>
      <c r="CF15" s="619"/>
      <c r="CG15" s="619"/>
      <c r="CH15" s="619"/>
      <c r="CI15" s="619"/>
      <c r="CJ15" s="619"/>
      <c r="CK15" s="619"/>
      <c r="CL15" s="619"/>
      <c r="CM15" s="619"/>
      <c r="CN15" s="619"/>
      <c r="CO15" s="619"/>
      <c r="CP15" s="619"/>
      <c r="CQ15" s="620"/>
      <c r="CR15" s="621">
        <v>744368</v>
      </c>
      <c r="CS15" s="622"/>
      <c r="CT15" s="622"/>
      <c r="CU15" s="622"/>
      <c r="CV15" s="622"/>
      <c r="CW15" s="622"/>
      <c r="CX15" s="622"/>
      <c r="CY15" s="623"/>
      <c r="CZ15" s="659">
        <v>11.6</v>
      </c>
      <c r="DA15" s="659"/>
      <c r="DB15" s="659"/>
      <c r="DC15" s="659"/>
      <c r="DD15" s="627">
        <v>74721</v>
      </c>
      <c r="DE15" s="622"/>
      <c r="DF15" s="622"/>
      <c r="DG15" s="622"/>
      <c r="DH15" s="622"/>
      <c r="DI15" s="622"/>
      <c r="DJ15" s="622"/>
      <c r="DK15" s="622"/>
      <c r="DL15" s="622"/>
      <c r="DM15" s="622"/>
      <c r="DN15" s="622"/>
      <c r="DO15" s="622"/>
      <c r="DP15" s="623"/>
      <c r="DQ15" s="627">
        <v>550768</v>
      </c>
      <c r="DR15" s="622"/>
      <c r="DS15" s="622"/>
      <c r="DT15" s="622"/>
      <c r="DU15" s="622"/>
      <c r="DV15" s="622"/>
      <c r="DW15" s="622"/>
      <c r="DX15" s="622"/>
      <c r="DY15" s="622"/>
      <c r="DZ15" s="622"/>
      <c r="EA15" s="622"/>
      <c r="EB15" s="622"/>
      <c r="EC15" s="658"/>
    </row>
    <row r="16" spans="2:143" ht="11.25" customHeight="1" x14ac:dyDescent="0.15">
      <c r="B16" s="618" t="s">
        <v>251</v>
      </c>
      <c r="C16" s="619"/>
      <c r="D16" s="619"/>
      <c r="E16" s="619"/>
      <c r="F16" s="619"/>
      <c r="G16" s="619"/>
      <c r="H16" s="619"/>
      <c r="I16" s="619"/>
      <c r="J16" s="619"/>
      <c r="K16" s="619"/>
      <c r="L16" s="619"/>
      <c r="M16" s="619"/>
      <c r="N16" s="619"/>
      <c r="O16" s="619"/>
      <c r="P16" s="619"/>
      <c r="Q16" s="620"/>
      <c r="R16" s="621">
        <v>29154</v>
      </c>
      <c r="S16" s="622"/>
      <c r="T16" s="622"/>
      <c r="U16" s="622"/>
      <c r="V16" s="622"/>
      <c r="W16" s="622"/>
      <c r="X16" s="622"/>
      <c r="Y16" s="623"/>
      <c r="Z16" s="659">
        <v>0.4</v>
      </c>
      <c r="AA16" s="659"/>
      <c r="AB16" s="659"/>
      <c r="AC16" s="659"/>
      <c r="AD16" s="660">
        <v>29154</v>
      </c>
      <c r="AE16" s="660"/>
      <c r="AF16" s="660"/>
      <c r="AG16" s="660"/>
      <c r="AH16" s="660"/>
      <c r="AI16" s="660"/>
      <c r="AJ16" s="660"/>
      <c r="AK16" s="660"/>
      <c r="AL16" s="624">
        <v>0.8</v>
      </c>
      <c r="AM16" s="625"/>
      <c r="AN16" s="625"/>
      <c r="AO16" s="661"/>
      <c r="AP16" s="618" t="s">
        <v>252</v>
      </c>
      <c r="AQ16" s="619"/>
      <c r="AR16" s="619"/>
      <c r="AS16" s="619"/>
      <c r="AT16" s="619"/>
      <c r="AU16" s="619"/>
      <c r="AV16" s="619"/>
      <c r="AW16" s="619"/>
      <c r="AX16" s="619"/>
      <c r="AY16" s="619"/>
      <c r="AZ16" s="619"/>
      <c r="BA16" s="619"/>
      <c r="BB16" s="619"/>
      <c r="BC16" s="619"/>
      <c r="BD16" s="619"/>
      <c r="BE16" s="619"/>
      <c r="BF16" s="620"/>
      <c r="BG16" s="621" t="s">
        <v>121</v>
      </c>
      <c r="BH16" s="622"/>
      <c r="BI16" s="622"/>
      <c r="BJ16" s="622"/>
      <c r="BK16" s="622"/>
      <c r="BL16" s="622"/>
      <c r="BM16" s="622"/>
      <c r="BN16" s="623"/>
      <c r="BO16" s="659" t="s">
        <v>121</v>
      </c>
      <c r="BP16" s="659"/>
      <c r="BQ16" s="659"/>
      <c r="BR16" s="659"/>
      <c r="BS16" s="660" t="s">
        <v>121</v>
      </c>
      <c r="BT16" s="660"/>
      <c r="BU16" s="660"/>
      <c r="BV16" s="660"/>
      <c r="BW16" s="660"/>
      <c r="BX16" s="660"/>
      <c r="BY16" s="660"/>
      <c r="BZ16" s="660"/>
      <c r="CA16" s="660"/>
      <c r="CB16" s="700"/>
      <c r="CD16" s="618" t="s">
        <v>253</v>
      </c>
      <c r="CE16" s="619"/>
      <c r="CF16" s="619"/>
      <c r="CG16" s="619"/>
      <c r="CH16" s="619"/>
      <c r="CI16" s="619"/>
      <c r="CJ16" s="619"/>
      <c r="CK16" s="619"/>
      <c r="CL16" s="619"/>
      <c r="CM16" s="619"/>
      <c r="CN16" s="619"/>
      <c r="CO16" s="619"/>
      <c r="CP16" s="619"/>
      <c r="CQ16" s="620"/>
      <c r="CR16" s="621" t="s">
        <v>121</v>
      </c>
      <c r="CS16" s="622"/>
      <c r="CT16" s="622"/>
      <c r="CU16" s="622"/>
      <c r="CV16" s="622"/>
      <c r="CW16" s="622"/>
      <c r="CX16" s="622"/>
      <c r="CY16" s="623"/>
      <c r="CZ16" s="659" t="s">
        <v>121</v>
      </c>
      <c r="DA16" s="659"/>
      <c r="DB16" s="659"/>
      <c r="DC16" s="659"/>
      <c r="DD16" s="627" t="s">
        <v>121</v>
      </c>
      <c r="DE16" s="622"/>
      <c r="DF16" s="622"/>
      <c r="DG16" s="622"/>
      <c r="DH16" s="622"/>
      <c r="DI16" s="622"/>
      <c r="DJ16" s="622"/>
      <c r="DK16" s="622"/>
      <c r="DL16" s="622"/>
      <c r="DM16" s="622"/>
      <c r="DN16" s="622"/>
      <c r="DO16" s="622"/>
      <c r="DP16" s="623"/>
      <c r="DQ16" s="627" t="s">
        <v>121</v>
      </c>
      <c r="DR16" s="622"/>
      <c r="DS16" s="622"/>
      <c r="DT16" s="622"/>
      <c r="DU16" s="622"/>
      <c r="DV16" s="622"/>
      <c r="DW16" s="622"/>
      <c r="DX16" s="622"/>
      <c r="DY16" s="622"/>
      <c r="DZ16" s="622"/>
      <c r="EA16" s="622"/>
      <c r="EB16" s="622"/>
      <c r="EC16" s="658"/>
    </row>
    <row r="17" spans="2:133" ht="11.25" customHeight="1" x14ac:dyDescent="0.15">
      <c r="B17" s="618" t="s">
        <v>254</v>
      </c>
      <c r="C17" s="619"/>
      <c r="D17" s="619"/>
      <c r="E17" s="619"/>
      <c r="F17" s="619"/>
      <c r="G17" s="619"/>
      <c r="H17" s="619"/>
      <c r="I17" s="619"/>
      <c r="J17" s="619"/>
      <c r="K17" s="619"/>
      <c r="L17" s="619"/>
      <c r="M17" s="619"/>
      <c r="N17" s="619"/>
      <c r="O17" s="619"/>
      <c r="P17" s="619"/>
      <c r="Q17" s="620"/>
      <c r="R17" s="621">
        <v>72417</v>
      </c>
      <c r="S17" s="622"/>
      <c r="T17" s="622"/>
      <c r="U17" s="622"/>
      <c r="V17" s="622"/>
      <c r="W17" s="622"/>
      <c r="X17" s="622"/>
      <c r="Y17" s="623"/>
      <c r="Z17" s="659">
        <v>1.1000000000000001</v>
      </c>
      <c r="AA17" s="659"/>
      <c r="AB17" s="659"/>
      <c r="AC17" s="659"/>
      <c r="AD17" s="660">
        <v>72417</v>
      </c>
      <c r="AE17" s="660"/>
      <c r="AF17" s="660"/>
      <c r="AG17" s="660"/>
      <c r="AH17" s="660"/>
      <c r="AI17" s="660"/>
      <c r="AJ17" s="660"/>
      <c r="AK17" s="660"/>
      <c r="AL17" s="624">
        <v>1.9</v>
      </c>
      <c r="AM17" s="625"/>
      <c r="AN17" s="625"/>
      <c r="AO17" s="661"/>
      <c r="AP17" s="618" t="s">
        <v>255</v>
      </c>
      <c r="AQ17" s="619"/>
      <c r="AR17" s="619"/>
      <c r="AS17" s="619"/>
      <c r="AT17" s="619"/>
      <c r="AU17" s="619"/>
      <c r="AV17" s="619"/>
      <c r="AW17" s="619"/>
      <c r="AX17" s="619"/>
      <c r="AY17" s="619"/>
      <c r="AZ17" s="619"/>
      <c r="BA17" s="619"/>
      <c r="BB17" s="619"/>
      <c r="BC17" s="619"/>
      <c r="BD17" s="619"/>
      <c r="BE17" s="619"/>
      <c r="BF17" s="620"/>
      <c r="BG17" s="621" t="s">
        <v>121</v>
      </c>
      <c r="BH17" s="622"/>
      <c r="BI17" s="622"/>
      <c r="BJ17" s="622"/>
      <c r="BK17" s="622"/>
      <c r="BL17" s="622"/>
      <c r="BM17" s="622"/>
      <c r="BN17" s="623"/>
      <c r="BO17" s="659" t="s">
        <v>121</v>
      </c>
      <c r="BP17" s="659"/>
      <c r="BQ17" s="659"/>
      <c r="BR17" s="659"/>
      <c r="BS17" s="660" t="s">
        <v>121</v>
      </c>
      <c r="BT17" s="660"/>
      <c r="BU17" s="660"/>
      <c r="BV17" s="660"/>
      <c r="BW17" s="660"/>
      <c r="BX17" s="660"/>
      <c r="BY17" s="660"/>
      <c r="BZ17" s="660"/>
      <c r="CA17" s="660"/>
      <c r="CB17" s="700"/>
      <c r="CD17" s="618" t="s">
        <v>256</v>
      </c>
      <c r="CE17" s="619"/>
      <c r="CF17" s="619"/>
      <c r="CG17" s="619"/>
      <c r="CH17" s="619"/>
      <c r="CI17" s="619"/>
      <c r="CJ17" s="619"/>
      <c r="CK17" s="619"/>
      <c r="CL17" s="619"/>
      <c r="CM17" s="619"/>
      <c r="CN17" s="619"/>
      <c r="CO17" s="619"/>
      <c r="CP17" s="619"/>
      <c r="CQ17" s="620"/>
      <c r="CR17" s="621">
        <v>427501</v>
      </c>
      <c r="CS17" s="622"/>
      <c r="CT17" s="622"/>
      <c r="CU17" s="622"/>
      <c r="CV17" s="622"/>
      <c r="CW17" s="622"/>
      <c r="CX17" s="622"/>
      <c r="CY17" s="623"/>
      <c r="CZ17" s="659">
        <v>6.7</v>
      </c>
      <c r="DA17" s="659"/>
      <c r="DB17" s="659"/>
      <c r="DC17" s="659"/>
      <c r="DD17" s="627" t="s">
        <v>121</v>
      </c>
      <c r="DE17" s="622"/>
      <c r="DF17" s="622"/>
      <c r="DG17" s="622"/>
      <c r="DH17" s="622"/>
      <c r="DI17" s="622"/>
      <c r="DJ17" s="622"/>
      <c r="DK17" s="622"/>
      <c r="DL17" s="622"/>
      <c r="DM17" s="622"/>
      <c r="DN17" s="622"/>
      <c r="DO17" s="622"/>
      <c r="DP17" s="623"/>
      <c r="DQ17" s="627">
        <v>427501</v>
      </c>
      <c r="DR17" s="622"/>
      <c r="DS17" s="622"/>
      <c r="DT17" s="622"/>
      <c r="DU17" s="622"/>
      <c r="DV17" s="622"/>
      <c r="DW17" s="622"/>
      <c r="DX17" s="622"/>
      <c r="DY17" s="622"/>
      <c r="DZ17" s="622"/>
      <c r="EA17" s="622"/>
      <c r="EB17" s="622"/>
      <c r="EC17" s="658"/>
    </row>
    <row r="18" spans="2:133" ht="11.25" customHeight="1" x14ac:dyDescent="0.15">
      <c r="B18" s="618" t="s">
        <v>257</v>
      </c>
      <c r="C18" s="619"/>
      <c r="D18" s="619"/>
      <c r="E18" s="619"/>
      <c r="F18" s="619"/>
      <c r="G18" s="619"/>
      <c r="H18" s="619"/>
      <c r="I18" s="619"/>
      <c r="J18" s="619"/>
      <c r="K18" s="619"/>
      <c r="L18" s="619"/>
      <c r="M18" s="619"/>
      <c r="N18" s="619"/>
      <c r="O18" s="619"/>
      <c r="P18" s="619"/>
      <c r="Q18" s="620"/>
      <c r="R18" s="621">
        <v>10952</v>
      </c>
      <c r="S18" s="622"/>
      <c r="T18" s="622"/>
      <c r="U18" s="622"/>
      <c r="V18" s="622"/>
      <c r="W18" s="622"/>
      <c r="X18" s="622"/>
      <c r="Y18" s="623"/>
      <c r="Z18" s="659">
        <v>0.2</v>
      </c>
      <c r="AA18" s="659"/>
      <c r="AB18" s="659"/>
      <c r="AC18" s="659"/>
      <c r="AD18" s="660">
        <v>10952</v>
      </c>
      <c r="AE18" s="660"/>
      <c r="AF18" s="660"/>
      <c r="AG18" s="660"/>
      <c r="AH18" s="660"/>
      <c r="AI18" s="660"/>
      <c r="AJ18" s="660"/>
      <c r="AK18" s="660"/>
      <c r="AL18" s="624">
        <v>0.3</v>
      </c>
      <c r="AM18" s="625"/>
      <c r="AN18" s="625"/>
      <c r="AO18" s="661"/>
      <c r="AP18" s="618" t="s">
        <v>258</v>
      </c>
      <c r="AQ18" s="619"/>
      <c r="AR18" s="619"/>
      <c r="AS18" s="619"/>
      <c r="AT18" s="619"/>
      <c r="AU18" s="619"/>
      <c r="AV18" s="619"/>
      <c r="AW18" s="619"/>
      <c r="AX18" s="619"/>
      <c r="AY18" s="619"/>
      <c r="AZ18" s="619"/>
      <c r="BA18" s="619"/>
      <c r="BB18" s="619"/>
      <c r="BC18" s="619"/>
      <c r="BD18" s="619"/>
      <c r="BE18" s="619"/>
      <c r="BF18" s="620"/>
      <c r="BG18" s="621" t="s">
        <v>121</v>
      </c>
      <c r="BH18" s="622"/>
      <c r="BI18" s="622"/>
      <c r="BJ18" s="622"/>
      <c r="BK18" s="622"/>
      <c r="BL18" s="622"/>
      <c r="BM18" s="622"/>
      <c r="BN18" s="623"/>
      <c r="BO18" s="659" t="s">
        <v>121</v>
      </c>
      <c r="BP18" s="659"/>
      <c r="BQ18" s="659"/>
      <c r="BR18" s="659"/>
      <c r="BS18" s="660" t="s">
        <v>121</v>
      </c>
      <c r="BT18" s="660"/>
      <c r="BU18" s="660"/>
      <c r="BV18" s="660"/>
      <c r="BW18" s="660"/>
      <c r="BX18" s="660"/>
      <c r="BY18" s="660"/>
      <c r="BZ18" s="660"/>
      <c r="CA18" s="660"/>
      <c r="CB18" s="700"/>
      <c r="CD18" s="618" t="s">
        <v>259</v>
      </c>
      <c r="CE18" s="619"/>
      <c r="CF18" s="619"/>
      <c r="CG18" s="619"/>
      <c r="CH18" s="619"/>
      <c r="CI18" s="619"/>
      <c r="CJ18" s="619"/>
      <c r="CK18" s="619"/>
      <c r="CL18" s="619"/>
      <c r="CM18" s="619"/>
      <c r="CN18" s="619"/>
      <c r="CO18" s="619"/>
      <c r="CP18" s="619"/>
      <c r="CQ18" s="620"/>
      <c r="CR18" s="621" t="s">
        <v>121</v>
      </c>
      <c r="CS18" s="622"/>
      <c r="CT18" s="622"/>
      <c r="CU18" s="622"/>
      <c r="CV18" s="622"/>
      <c r="CW18" s="622"/>
      <c r="CX18" s="622"/>
      <c r="CY18" s="623"/>
      <c r="CZ18" s="659" t="s">
        <v>121</v>
      </c>
      <c r="DA18" s="659"/>
      <c r="DB18" s="659"/>
      <c r="DC18" s="659"/>
      <c r="DD18" s="627" t="s">
        <v>121</v>
      </c>
      <c r="DE18" s="622"/>
      <c r="DF18" s="622"/>
      <c r="DG18" s="622"/>
      <c r="DH18" s="622"/>
      <c r="DI18" s="622"/>
      <c r="DJ18" s="622"/>
      <c r="DK18" s="622"/>
      <c r="DL18" s="622"/>
      <c r="DM18" s="622"/>
      <c r="DN18" s="622"/>
      <c r="DO18" s="622"/>
      <c r="DP18" s="623"/>
      <c r="DQ18" s="627" t="s">
        <v>121</v>
      </c>
      <c r="DR18" s="622"/>
      <c r="DS18" s="622"/>
      <c r="DT18" s="622"/>
      <c r="DU18" s="622"/>
      <c r="DV18" s="622"/>
      <c r="DW18" s="622"/>
      <c r="DX18" s="622"/>
      <c r="DY18" s="622"/>
      <c r="DZ18" s="622"/>
      <c r="EA18" s="622"/>
      <c r="EB18" s="622"/>
      <c r="EC18" s="658"/>
    </row>
    <row r="19" spans="2:133" ht="11.25" customHeight="1" x14ac:dyDescent="0.15">
      <c r="B19" s="618" t="s">
        <v>260</v>
      </c>
      <c r="C19" s="619"/>
      <c r="D19" s="619"/>
      <c r="E19" s="619"/>
      <c r="F19" s="619"/>
      <c r="G19" s="619"/>
      <c r="H19" s="619"/>
      <c r="I19" s="619"/>
      <c r="J19" s="619"/>
      <c r="K19" s="619"/>
      <c r="L19" s="619"/>
      <c r="M19" s="619"/>
      <c r="N19" s="619"/>
      <c r="O19" s="619"/>
      <c r="P19" s="619"/>
      <c r="Q19" s="620"/>
      <c r="R19" s="621">
        <v>53595</v>
      </c>
      <c r="S19" s="622"/>
      <c r="T19" s="622"/>
      <c r="U19" s="622"/>
      <c r="V19" s="622"/>
      <c r="W19" s="622"/>
      <c r="X19" s="622"/>
      <c r="Y19" s="623"/>
      <c r="Z19" s="659">
        <v>0.8</v>
      </c>
      <c r="AA19" s="659"/>
      <c r="AB19" s="659"/>
      <c r="AC19" s="659"/>
      <c r="AD19" s="660">
        <v>53595</v>
      </c>
      <c r="AE19" s="660"/>
      <c r="AF19" s="660"/>
      <c r="AG19" s="660"/>
      <c r="AH19" s="660"/>
      <c r="AI19" s="660"/>
      <c r="AJ19" s="660"/>
      <c r="AK19" s="660"/>
      <c r="AL19" s="624">
        <v>1.4</v>
      </c>
      <c r="AM19" s="625"/>
      <c r="AN19" s="625"/>
      <c r="AO19" s="661"/>
      <c r="AP19" s="618" t="s">
        <v>261</v>
      </c>
      <c r="AQ19" s="619"/>
      <c r="AR19" s="619"/>
      <c r="AS19" s="619"/>
      <c r="AT19" s="619"/>
      <c r="AU19" s="619"/>
      <c r="AV19" s="619"/>
      <c r="AW19" s="619"/>
      <c r="AX19" s="619"/>
      <c r="AY19" s="619"/>
      <c r="AZ19" s="619"/>
      <c r="BA19" s="619"/>
      <c r="BB19" s="619"/>
      <c r="BC19" s="619"/>
      <c r="BD19" s="619"/>
      <c r="BE19" s="619"/>
      <c r="BF19" s="620"/>
      <c r="BG19" s="621" t="s">
        <v>121</v>
      </c>
      <c r="BH19" s="622"/>
      <c r="BI19" s="622"/>
      <c r="BJ19" s="622"/>
      <c r="BK19" s="622"/>
      <c r="BL19" s="622"/>
      <c r="BM19" s="622"/>
      <c r="BN19" s="623"/>
      <c r="BO19" s="659" t="s">
        <v>121</v>
      </c>
      <c r="BP19" s="659"/>
      <c r="BQ19" s="659"/>
      <c r="BR19" s="659"/>
      <c r="BS19" s="660" t="s">
        <v>121</v>
      </c>
      <c r="BT19" s="660"/>
      <c r="BU19" s="660"/>
      <c r="BV19" s="660"/>
      <c r="BW19" s="660"/>
      <c r="BX19" s="660"/>
      <c r="BY19" s="660"/>
      <c r="BZ19" s="660"/>
      <c r="CA19" s="660"/>
      <c r="CB19" s="700"/>
      <c r="CD19" s="618" t="s">
        <v>262</v>
      </c>
      <c r="CE19" s="619"/>
      <c r="CF19" s="619"/>
      <c r="CG19" s="619"/>
      <c r="CH19" s="619"/>
      <c r="CI19" s="619"/>
      <c r="CJ19" s="619"/>
      <c r="CK19" s="619"/>
      <c r="CL19" s="619"/>
      <c r="CM19" s="619"/>
      <c r="CN19" s="619"/>
      <c r="CO19" s="619"/>
      <c r="CP19" s="619"/>
      <c r="CQ19" s="620"/>
      <c r="CR19" s="621" t="s">
        <v>121</v>
      </c>
      <c r="CS19" s="622"/>
      <c r="CT19" s="622"/>
      <c r="CU19" s="622"/>
      <c r="CV19" s="622"/>
      <c r="CW19" s="622"/>
      <c r="CX19" s="622"/>
      <c r="CY19" s="623"/>
      <c r="CZ19" s="659" t="s">
        <v>121</v>
      </c>
      <c r="DA19" s="659"/>
      <c r="DB19" s="659"/>
      <c r="DC19" s="659"/>
      <c r="DD19" s="627" t="s">
        <v>121</v>
      </c>
      <c r="DE19" s="622"/>
      <c r="DF19" s="622"/>
      <c r="DG19" s="622"/>
      <c r="DH19" s="622"/>
      <c r="DI19" s="622"/>
      <c r="DJ19" s="622"/>
      <c r="DK19" s="622"/>
      <c r="DL19" s="622"/>
      <c r="DM19" s="622"/>
      <c r="DN19" s="622"/>
      <c r="DO19" s="622"/>
      <c r="DP19" s="623"/>
      <c r="DQ19" s="627" t="s">
        <v>121</v>
      </c>
      <c r="DR19" s="622"/>
      <c r="DS19" s="622"/>
      <c r="DT19" s="622"/>
      <c r="DU19" s="622"/>
      <c r="DV19" s="622"/>
      <c r="DW19" s="622"/>
      <c r="DX19" s="622"/>
      <c r="DY19" s="622"/>
      <c r="DZ19" s="622"/>
      <c r="EA19" s="622"/>
      <c r="EB19" s="622"/>
      <c r="EC19" s="658"/>
    </row>
    <row r="20" spans="2:133" ht="11.25" customHeight="1" x14ac:dyDescent="0.15">
      <c r="B20" s="688" t="s">
        <v>263</v>
      </c>
      <c r="C20" s="689"/>
      <c r="D20" s="689"/>
      <c r="E20" s="689"/>
      <c r="F20" s="689"/>
      <c r="G20" s="689"/>
      <c r="H20" s="689"/>
      <c r="I20" s="689"/>
      <c r="J20" s="689"/>
      <c r="K20" s="689"/>
      <c r="L20" s="689"/>
      <c r="M20" s="689"/>
      <c r="N20" s="689"/>
      <c r="O20" s="689"/>
      <c r="P20" s="689"/>
      <c r="Q20" s="690"/>
      <c r="R20" s="621">
        <v>7870</v>
      </c>
      <c r="S20" s="622"/>
      <c r="T20" s="622"/>
      <c r="U20" s="622"/>
      <c r="V20" s="622"/>
      <c r="W20" s="622"/>
      <c r="X20" s="622"/>
      <c r="Y20" s="623"/>
      <c r="Z20" s="659">
        <v>0.1</v>
      </c>
      <c r="AA20" s="659"/>
      <c r="AB20" s="659"/>
      <c r="AC20" s="659"/>
      <c r="AD20" s="660">
        <v>7870</v>
      </c>
      <c r="AE20" s="660"/>
      <c r="AF20" s="660"/>
      <c r="AG20" s="660"/>
      <c r="AH20" s="660"/>
      <c r="AI20" s="660"/>
      <c r="AJ20" s="660"/>
      <c r="AK20" s="660"/>
      <c r="AL20" s="624">
        <v>0.2</v>
      </c>
      <c r="AM20" s="625"/>
      <c r="AN20" s="625"/>
      <c r="AO20" s="661"/>
      <c r="AP20" s="618" t="s">
        <v>264</v>
      </c>
      <c r="AQ20" s="619"/>
      <c r="AR20" s="619"/>
      <c r="AS20" s="619"/>
      <c r="AT20" s="619"/>
      <c r="AU20" s="619"/>
      <c r="AV20" s="619"/>
      <c r="AW20" s="619"/>
      <c r="AX20" s="619"/>
      <c r="AY20" s="619"/>
      <c r="AZ20" s="619"/>
      <c r="BA20" s="619"/>
      <c r="BB20" s="619"/>
      <c r="BC20" s="619"/>
      <c r="BD20" s="619"/>
      <c r="BE20" s="619"/>
      <c r="BF20" s="620"/>
      <c r="BG20" s="621" t="s">
        <v>121</v>
      </c>
      <c r="BH20" s="622"/>
      <c r="BI20" s="622"/>
      <c r="BJ20" s="622"/>
      <c r="BK20" s="622"/>
      <c r="BL20" s="622"/>
      <c r="BM20" s="622"/>
      <c r="BN20" s="623"/>
      <c r="BO20" s="659" t="s">
        <v>121</v>
      </c>
      <c r="BP20" s="659"/>
      <c r="BQ20" s="659"/>
      <c r="BR20" s="659"/>
      <c r="BS20" s="660" t="s">
        <v>121</v>
      </c>
      <c r="BT20" s="660"/>
      <c r="BU20" s="660"/>
      <c r="BV20" s="660"/>
      <c r="BW20" s="660"/>
      <c r="BX20" s="660"/>
      <c r="BY20" s="660"/>
      <c r="BZ20" s="660"/>
      <c r="CA20" s="660"/>
      <c r="CB20" s="700"/>
      <c r="CD20" s="618" t="s">
        <v>265</v>
      </c>
      <c r="CE20" s="619"/>
      <c r="CF20" s="619"/>
      <c r="CG20" s="619"/>
      <c r="CH20" s="619"/>
      <c r="CI20" s="619"/>
      <c r="CJ20" s="619"/>
      <c r="CK20" s="619"/>
      <c r="CL20" s="619"/>
      <c r="CM20" s="619"/>
      <c r="CN20" s="619"/>
      <c r="CO20" s="619"/>
      <c r="CP20" s="619"/>
      <c r="CQ20" s="620"/>
      <c r="CR20" s="621">
        <v>6414966</v>
      </c>
      <c r="CS20" s="622"/>
      <c r="CT20" s="622"/>
      <c r="CU20" s="622"/>
      <c r="CV20" s="622"/>
      <c r="CW20" s="622"/>
      <c r="CX20" s="622"/>
      <c r="CY20" s="623"/>
      <c r="CZ20" s="659">
        <v>100</v>
      </c>
      <c r="DA20" s="659"/>
      <c r="DB20" s="659"/>
      <c r="DC20" s="659"/>
      <c r="DD20" s="627">
        <v>979134</v>
      </c>
      <c r="DE20" s="622"/>
      <c r="DF20" s="622"/>
      <c r="DG20" s="622"/>
      <c r="DH20" s="622"/>
      <c r="DI20" s="622"/>
      <c r="DJ20" s="622"/>
      <c r="DK20" s="622"/>
      <c r="DL20" s="622"/>
      <c r="DM20" s="622"/>
      <c r="DN20" s="622"/>
      <c r="DO20" s="622"/>
      <c r="DP20" s="623"/>
      <c r="DQ20" s="627">
        <v>4306740</v>
      </c>
      <c r="DR20" s="622"/>
      <c r="DS20" s="622"/>
      <c r="DT20" s="622"/>
      <c r="DU20" s="622"/>
      <c r="DV20" s="622"/>
      <c r="DW20" s="622"/>
      <c r="DX20" s="622"/>
      <c r="DY20" s="622"/>
      <c r="DZ20" s="622"/>
      <c r="EA20" s="622"/>
      <c r="EB20" s="622"/>
      <c r="EC20" s="658"/>
    </row>
    <row r="21" spans="2:133" ht="11.25" customHeight="1" x14ac:dyDescent="0.15">
      <c r="B21" s="618" t="s">
        <v>266</v>
      </c>
      <c r="C21" s="619"/>
      <c r="D21" s="619"/>
      <c r="E21" s="619"/>
      <c r="F21" s="619"/>
      <c r="G21" s="619"/>
      <c r="H21" s="619"/>
      <c r="I21" s="619"/>
      <c r="J21" s="619"/>
      <c r="K21" s="619"/>
      <c r="L21" s="619"/>
      <c r="M21" s="619"/>
      <c r="N21" s="619"/>
      <c r="O21" s="619"/>
      <c r="P21" s="619"/>
      <c r="Q21" s="620"/>
      <c r="R21" s="621">
        <v>1923685</v>
      </c>
      <c r="S21" s="622"/>
      <c r="T21" s="622"/>
      <c r="U21" s="622"/>
      <c r="V21" s="622"/>
      <c r="W21" s="622"/>
      <c r="X21" s="622"/>
      <c r="Y21" s="623"/>
      <c r="Z21" s="659">
        <v>28.4</v>
      </c>
      <c r="AA21" s="659"/>
      <c r="AB21" s="659"/>
      <c r="AC21" s="659"/>
      <c r="AD21" s="660">
        <v>1775868</v>
      </c>
      <c r="AE21" s="660"/>
      <c r="AF21" s="660"/>
      <c r="AG21" s="660"/>
      <c r="AH21" s="660"/>
      <c r="AI21" s="660"/>
      <c r="AJ21" s="660"/>
      <c r="AK21" s="660"/>
      <c r="AL21" s="624">
        <v>46</v>
      </c>
      <c r="AM21" s="625"/>
      <c r="AN21" s="625"/>
      <c r="AO21" s="661"/>
      <c r="AP21" s="618" t="s">
        <v>267</v>
      </c>
      <c r="AQ21" s="698"/>
      <c r="AR21" s="698"/>
      <c r="AS21" s="698"/>
      <c r="AT21" s="698"/>
      <c r="AU21" s="698"/>
      <c r="AV21" s="698"/>
      <c r="AW21" s="698"/>
      <c r="AX21" s="698"/>
      <c r="AY21" s="698"/>
      <c r="AZ21" s="698"/>
      <c r="BA21" s="698"/>
      <c r="BB21" s="698"/>
      <c r="BC21" s="698"/>
      <c r="BD21" s="698"/>
      <c r="BE21" s="698"/>
      <c r="BF21" s="699"/>
      <c r="BG21" s="621" t="s">
        <v>121</v>
      </c>
      <c r="BH21" s="622"/>
      <c r="BI21" s="622"/>
      <c r="BJ21" s="622"/>
      <c r="BK21" s="622"/>
      <c r="BL21" s="622"/>
      <c r="BM21" s="622"/>
      <c r="BN21" s="623"/>
      <c r="BO21" s="659" t="s">
        <v>121</v>
      </c>
      <c r="BP21" s="659"/>
      <c r="BQ21" s="659"/>
      <c r="BR21" s="659"/>
      <c r="BS21" s="660" t="s">
        <v>121</v>
      </c>
      <c r="BT21" s="660"/>
      <c r="BU21" s="660"/>
      <c r="BV21" s="660"/>
      <c r="BW21" s="660"/>
      <c r="BX21" s="660"/>
      <c r="BY21" s="660"/>
      <c r="BZ21" s="660"/>
      <c r="CA21" s="660"/>
      <c r="CB21" s="700"/>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15">
      <c r="B22" s="618" t="s">
        <v>268</v>
      </c>
      <c r="C22" s="619"/>
      <c r="D22" s="619"/>
      <c r="E22" s="619"/>
      <c r="F22" s="619"/>
      <c r="G22" s="619"/>
      <c r="H22" s="619"/>
      <c r="I22" s="619"/>
      <c r="J22" s="619"/>
      <c r="K22" s="619"/>
      <c r="L22" s="619"/>
      <c r="M22" s="619"/>
      <c r="N22" s="619"/>
      <c r="O22" s="619"/>
      <c r="P22" s="619"/>
      <c r="Q22" s="620"/>
      <c r="R22" s="621">
        <v>1775868</v>
      </c>
      <c r="S22" s="622"/>
      <c r="T22" s="622"/>
      <c r="U22" s="622"/>
      <c r="V22" s="622"/>
      <c r="W22" s="622"/>
      <c r="X22" s="622"/>
      <c r="Y22" s="623"/>
      <c r="Z22" s="659">
        <v>26.3</v>
      </c>
      <c r="AA22" s="659"/>
      <c r="AB22" s="659"/>
      <c r="AC22" s="659"/>
      <c r="AD22" s="660">
        <v>1775868</v>
      </c>
      <c r="AE22" s="660"/>
      <c r="AF22" s="660"/>
      <c r="AG22" s="660"/>
      <c r="AH22" s="660"/>
      <c r="AI22" s="660"/>
      <c r="AJ22" s="660"/>
      <c r="AK22" s="660"/>
      <c r="AL22" s="624">
        <v>46</v>
      </c>
      <c r="AM22" s="625"/>
      <c r="AN22" s="625"/>
      <c r="AO22" s="661"/>
      <c r="AP22" s="618" t="s">
        <v>269</v>
      </c>
      <c r="AQ22" s="698"/>
      <c r="AR22" s="698"/>
      <c r="AS22" s="698"/>
      <c r="AT22" s="698"/>
      <c r="AU22" s="698"/>
      <c r="AV22" s="698"/>
      <c r="AW22" s="698"/>
      <c r="AX22" s="698"/>
      <c r="AY22" s="698"/>
      <c r="AZ22" s="698"/>
      <c r="BA22" s="698"/>
      <c r="BB22" s="698"/>
      <c r="BC22" s="698"/>
      <c r="BD22" s="698"/>
      <c r="BE22" s="698"/>
      <c r="BF22" s="699"/>
      <c r="BG22" s="621" t="s">
        <v>121</v>
      </c>
      <c r="BH22" s="622"/>
      <c r="BI22" s="622"/>
      <c r="BJ22" s="622"/>
      <c r="BK22" s="622"/>
      <c r="BL22" s="622"/>
      <c r="BM22" s="622"/>
      <c r="BN22" s="623"/>
      <c r="BO22" s="659" t="s">
        <v>121</v>
      </c>
      <c r="BP22" s="659"/>
      <c r="BQ22" s="659"/>
      <c r="BR22" s="659"/>
      <c r="BS22" s="660" t="s">
        <v>121</v>
      </c>
      <c r="BT22" s="660"/>
      <c r="BU22" s="660"/>
      <c r="BV22" s="660"/>
      <c r="BW22" s="660"/>
      <c r="BX22" s="660"/>
      <c r="BY22" s="660"/>
      <c r="BZ22" s="660"/>
      <c r="CA22" s="660"/>
      <c r="CB22" s="700"/>
      <c r="CD22" s="673" t="s">
        <v>270</v>
      </c>
      <c r="CE22" s="674"/>
      <c r="CF22" s="674"/>
      <c r="CG22" s="674"/>
      <c r="CH22" s="674"/>
      <c r="CI22" s="674"/>
      <c r="CJ22" s="674"/>
      <c r="CK22" s="674"/>
      <c r="CL22" s="674"/>
      <c r="CM22" s="674"/>
      <c r="CN22" s="674"/>
      <c r="CO22" s="674"/>
      <c r="CP22" s="674"/>
      <c r="CQ22" s="674"/>
      <c r="CR22" s="674"/>
      <c r="CS22" s="674"/>
      <c r="CT22" s="674"/>
      <c r="CU22" s="674"/>
      <c r="CV22" s="674"/>
      <c r="CW22" s="674"/>
      <c r="CX22" s="674"/>
      <c r="CY22" s="674"/>
      <c r="CZ22" s="674"/>
      <c r="DA22" s="674"/>
      <c r="DB22" s="674"/>
      <c r="DC22" s="674"/>
      <c r="DD22" s="674"/>
      <c r="DE22" s="674"/>
      <c r="DF22" s="674"/>
      <c r="DG22" s="674"/>
      <c r="DH22" s="674"/>
      <c r="DI22" s="674"/>
      <c r="DJ22" s="674"/>
      <c r="DK22" s="674"/>
      <c r="DL22" s="674"/>
      <c r="DM22" s="674"/>
      <c r="DN22" s="674"/>
      <c r="DO22" s="674"/>
      <c r="DP22" s="674"/>
      <c r="DQ22" s="674"/>
      <c r="DR22" s="674"/>
      <c r="DS22" s="674"/>
      <c r="DT22" s="674"/>
      <c r="DU22" s="674"/>
      <c r="DV22" s="674"/>
      <c r="DW22" s="674"/>
      <c r="DX22" s="674"/>
      <c r="DY22" s="674"/>
      <c r="DZ22" s="674"/>
      <c r="EA22" s="674"/>
      <c r="EB22" s="674"/>
      <c r="EC22" s="675"/>
    </row>
    <row r="23" spans="2:133" ht="11.25" customHeight="1" x14ac:dyDescent="0.15">
      <c r="B23" s="618" t="s">
        <v>271</v>
      </c>
      <c r="C23" s="619"/>
      <c r="D23" s="619"/>
      <c r="E23" s="619"/>
      <c r="F23" s="619"/>
      <c r="G23" s="619"/>
      <c r="H23" s="619"/>
      <c r="I23" s="619"/>
      <c r="J23" s="619"/>
      <c r="K23" s="619"/>
      <c r="L23" s="619"/>
      <c r="M23" s="619"/>
      <c r="N23" s="619"/>
      <c r="O23" s="619"/>
      <c r="P23" s="619"/>
      <c r="Q23" s="620"/>
      <c r="R23" s="621">
        <v>147817</v>
      </c>
      <c r="S23" s="622"/>
      <c r="T23" s="622"/>
      <c r="U23" s="622"/>
      <c r="V23" s="622"/>
      <c r="W23" s="622"/>
      <c r="X23" s="622"/>
      <c r="Y23" s="623"/>
      <c r="Z23" s="659">
        <v>2.2000000000000002</v>
      </c>
      <c r="AA23" s="659"/>
      <c r="AB23" s="659"/>
      <c r="AC23" s="659"/>
      <c r="AD23" s="660" t="s">
        <v>121</v>
      </c>
      <c r="AE23" s="660"/>
      <c r="AF23" s="660"/>
      <c r="AG23" s="660"/>
      <c r="AH23" s="660"/>
      <c r="AI23" s="660"/>
      <c r="AJ23" s="660"/>
      <c r="AK23" s="660"/>
      <c r="AL23" s="624" t="s">
        <v>121</v>
      </c>
      <c r="AM23" s="625"/>
      <c r="AN23" s="625"/>
      <c r="AO23" s="661"/>
      <c r="AP23" s="618" t="s">
        <v>272</v>
      </c>
      <c r="AQ23" s="698"/>
      <c r="AR23" s="698"/>
      <c r="AS23" s="698"/>
      <c r="AT23" s="698"/>
      <c r="AU23" s="698"/>
      <c r="AV23" s="698"/>
      <c r="AW23" s="698"/>
      <c r="AX23" s="698"/>
      <c r="AY23" s="698"/>
      <c r="AZ23" s="698"/>
      <c r="BA23" s="698"/>
      <c r="BB23" s="698"/>
      <c r="BC23" s="698"/>
      <c r="BD23" s="698"/>
      <c r="BE23" s="698"/>
      <c r="BF23" s="699"/>
      <c r="BG23" s="621" t="s">
        <v>121</v>
      </c>
      <c r="BH23" s="622"/>
      <c r="BI23" s="622"/>
      <c r="BJ23" s="622"/>
      <c r="BK23" s="622"/>
      <c r="BL23" s="622"/>
      <c r="BM23" s="622"/>
      <c r="BN23" s="623"/>
      <c r="BO23" s="659" t="s">
        <v>121</v>
      </c>
      <c r="BP23" s="659"/>
      <c r="BQ23" s="659"/>
      <c r="BR23" s="659"/>
      <c r="BS23" s="660" t="s">
        <v>121</v>
      </c>
      <c r="BT23" s="660"/>
      <c r="BU23" s="660"/>
      <c r="BV23" s="660"/>
      <c r="BW23" s="660"/>
      <c r="BX23" s="660"/>
      <c r="BY23" s="660"/>
      <c r="BZ23" s="660"/>
      <c r="CA23" s="660"/>
      <c r="CB23" s="700"/>
      <c r="CD23" s="673" t="s">
        <v>212</v>
      </c>
      <c r="CE23" s="674"/>
      <c r="CF23" s="674"/>
      <c r="CG23" s="674"/>
      <c r="CH23" s="674"/>
      <c r="CI23" s="674"/>
      <c r="CJ23" s="674"/>
      <c r="CK23" s="674"/>
      <c r="CL23" s="674"/>
      <c r="CM23" s="674"/>
      <c r="CN23" s="674"/>
      <c r="CO23" s="674"/>
      <c r="CP23" s="674"/>
      <c r="CQ23" s="675"/>
      <c r="CR23" s="673" t="s">
        <v>273</v>
      </c>
      <c r="CS23" s="674"/>
      <c r="CT23" s="674"/>
      <c r="CU23" s="674"/>
      <c r="CV23" s="674"/>
      <c r="CW23" s="674"/>
      <c r="CX23" s="674"/>
      <c r="CY23" s="675"/>
      <c r="CZ23" s="673" t="s">
        <v>274</v>
      </c>
      <c r="DA23" s="674"/>
      <c r="DB23" s="674"/>
      <c r="DC23" s="675"/>
      <c r="DD23" s="673" t="s">
        <v>275</v>
      </c>
      <c r="DE23" s="674"/>
      <c r="DF23" s="674"/>
      <c r="DG23" s="674"/>
      <c r="DH23" s="674"/>
      <c r="DI23" s="674"/>
      <c r="DJ23" s="674"/>
      <c r="DK23" s="675"/>
      <c r="DL23" s="711" t="s">
        <v>276</v>
      </c>
      <c r="DM23" s="712"/>
      <c r="DN23" s="712"/>
      <c r="DO23" s="712"/>
      <c r="DP23" s="712"/>
      <c r="DQ23" s="712"/>
      <c r="DR23" s="712"/>
      <c r="DS23" s="712"/>
      <c r="DT23" s="712"/>
      <c r="DU23" s="712"/>
      <c r="DV23" s="713"/>
      <c r="DW23" s="673" t="s">
        <v>277</v>
      </c>
      <c r="DX23" s="674"/>
      <c r="DY23" s="674"/>
      <c r="DZ23" s="674"/>
      <c r="EA23" s="674"/>
      <c r="EB23" s="674"/>
      <c r="EC23" s="675"/>
    </row>
    <row r="24" spans="2:133" ht="11.25" customHeight="1" x14ac:dyDescent="0.15">
      <c r="B24" s="618" t="s">
        <v>278</v>
      </c>
      <c r="C24" s="619"/>
      <c r="D24" s="619"/>
      <c r="E24" s="619"/>
      <c r="F24" s="619"/>
      <c r="G24" s="619"/>
      <c r="H24" s="619"/>
      <c r="I24" s="619"/>
      <c r="J24" s="619"/>
      <c r="K24" s="619"/>
      <c r="L24" s="619"/>
      <c r="M24" s="619"/>
      <c r="N24" s="619"/>
      <c r="O24" s="619"/>
      <c r="P24" s="619"/>
      <c r="Q24" s="620"/>
      <c r="R24" s="621" t="s">
        <v>121</v>
      </c>
      <c r="S24" s="622"/>
      <c r="T24" s="622"/>
      <c r="U24" s="622"/>
      <c r="V24" s="622"/>
      <c r="W24" s="622"/>
      <c r="X24" s="622"/>
      <c r="Y24" s="623"/>
      <c r="Z24" s="659" t="s">
        <v>121</v>
      </c>
      <c r="AA24" s="659"/>
      <c r="AB24" s="659"/>
      <c r="AC24" s="659"/>
      <c r="AD24" s="660" t="s">
        <v>121</v>
      </c>
      <c r="AE24" s="660"/>
      <c r="AF24" s="660"/>
      <c r="AG24" s="660"/>
      <c r="AH24" s="660"/>
      <c r="AI24" s="660"/>
      <c r="AJ24" s="660"/>
      <c r="AK24" s="660"/>
      <c r="AL24" s="624" t="s">
        <v>121</v>
      </c>
      <c r="AM24" s="625"/>
      <c r="AN24" s="625"/>
      <c r="AO24" s="661"/>
      <c r="AP24" s="618" t="s">
        <v>279</v>
      </c>
      <c r="AQ24" s="698"/>
      <c r="AR24" s="698"/>
      <c r="AS24" s="698"/>
      <c r="AT24" s="698"/>
      <c r="AU24" s="698"/>
      <c r="AV24" s="698"/>
      <c r="AW24" s="698"/>
      <c r="AX24" s="698"/>
      <c r="AY24" s="698"/>
      <c r="AZ24" s="698"/>
      <c r="BA24" s="698"/>
      <c r="BB24" s="698"/>
      <c r="BC24" s="698"/>
      <c r="BD24" s="698"/>
      <c r="BE24" s="698"/>
      <c r="BF24" s="699"/>
      <c r="BG24" s="621" t="s">
        <v>121</v>
      </c>
      <c r="BH24" s="622"/>
      <c r="BI24" s="622"/>
      <c r="BJ24" s="622"/>
      <c r="BK24" s="622"/>
      <c r="BL24" s="622"/>
      <c r="BM24" s="622"/>
      <c r="BN24" s="623"/>
      <c r="BO24" s="659" t="s">
        <v>121</v>
      </c>
      <c r="BP24" s="659"/>
      <c r="BQ24" s="659"/>
      <c r="BR24" s="659"/>
      <c r="BS24" s="660" t="s">
        <v>121</v>
      </c>
      <c r="BT24" s="660"/>
      <c r="BU24" s="660"/>
      <c r="BV24" s="660"/>
      <c r="BW24" s="660"/>
      <c r="BX24" s="660"/>
      <c r="BY24" s="660"/>
      <c r="BZ24" s="660"/>
      <c r="CA24" s="660"/>
      <c r="CB24" s="700"/>
      <c r="CD24" s="679" t="s">
        <v>280</v>
      </c>
      <c r="CE24" s="680"/>
      <c r="CF24" s="680"/>
      <c r="CG24" s="680"/>
      <c r="CH24" s="680"/>
      <c r="CI24" s="680"/>
      <c r="CJ24" s="680"/>
      <c r="CK24" s="680"/>
      <c r="CL24" s="680"/>
      <c r="CM24" s="680"/>
      <c r="CN24" s="680"/>
      <c r="CO24" s="680"/>
      <c r="CP24" s="680"/>
      <c r="CQ24" s="681"/>
      <c r="CR24" s="676">
        <v>2647566</v>
      </c>
      <c r="CS24" s="677"/>
      <c r="CT24" s="677"/>
      <c r="CU24" s="677"/>
      <c r="CV24" s="677"/>
      <c r="CW24" s="677"/>
      <c r="CX24" s="677"/>
      <c r="CY24" s="702"/>
      <c r="CZ24" s="703">
        <v>41.3</v>
      </c>
      <c r="DA24" s="685"/>
      <c r="DB24" s="685"/>
      <c r="DC24" s="705"/>
      <c r="DD24" s="701">
        <v>1823471</v>
      </c>
      <c r="DE24" s="677"/>
      <c r="DF24" s="677"/>
      <c r="DG24" s="677"/>
      <c r="DH24" s="677"/>
      <c r="DI24" s="677"/>
      <c r="DJ24" s="677"/>
      <c r="DK24" s="702"/>
      <c r="DL24" s="701">
        <v>1679684</v>
      </c>
      <c r="DM24" s="677"/>
      <c r="DN24" s="677"/>
      <c r="DO24" s="677"/>
      <c r="DP24" s="677"/>
      <c r="DQ24" s="677"/>
      <c r="DR24" s="677"/>
      <c r="DS24" s="677"/>
      <c r="DT24" s="677"/>
      <c r="DU24" s="677"/>
      <c r="DV24" s="702"/>
      <c r="DW24" s="703">
        <v>43.4</v>
      </c>
      <c r="DX24" s="685"/>
      <c r="DY24" s="685"/>
      <c r="DZ24" s="685"/>
      <c r="EA24" s="685"/>
      <c r="EB24" s="685"/>
      <c r="EC24" s="704"/>
    </row>
    <row r="25" spans="2:133" ht="11.25" customHeight="1" x14ac:dyDescent="0.15">
      <c r="B25" s="618" t="s">
        <v>281</v>
      </c>
      <c r="C25" s="619"/>
      <c r="D25" s="619"/>
      <c r="E25" s="619"/>
      <c r="F25" s="619"/>
      <c r="G25" s="619"/>
      <c r="H25" s="619"/>
      <c r="I25" s="619"/>
      <c r="J25" s="619"/>
      <c r="K25" s="619"/>
      <c r="L25" s="619"/>
      <c r="M25" s="619"/>
      <c r="N25" s="619"/>
      <c r="O25" s="619"/>
      <c r="P25" s="619"/>
      <c r="Q25" s="620"/>
      <c r="R25" s="621">
        <v>4003246</v>
      </c>
      <c r="S25" s="622"/>
      <c r="T25" s="622"/>
      <c r="U25" s="622"/>
      <c r="V25" s="622"/>
      <c r="W25" s="622"/>
      <c r="X25" s="622"/>
      <c r="Y25" s="623"/>
      <c r="Z25" s="659">
        <v>59.2</v>
      </c>
      <c r="AA25" s="659"/>
      <c r="AB25" s="659"/>
      <c r="AC25" s="659"/>
      <c r="AD25" s="660">
        <v>3855429</v>
      </c>
      <c r="AE25" s="660"/>
      <c r="AF25" s="660"/>
      <c r="AG25" s="660"/>
      <c r="AH25" s="660"/>
      <c r="AI25" s="660"/>
      <c r="AJ25" s="660"/>
      <c r="AK25" s="660"/>
      <c r="AL25" s="624">
        <v>99.9</v>
      </c>
      <c r="AM25" s="625"/>
      <c r="AN25" s="625"/>
      <c r="AO25" s="661"/>
      <c r="AP25" s="618" t="s">
        <v>282</v>
      </c>
      <c r="AQ25" s="698"/>
      <c r="AR25" s="698"/>
      <c r="AS25" s="698"/>
      <c r="AT25" s="698"/>
      <c r="AU25" s="698"/>
      <c r="AV25" s="698"/>
      <c r="AW25" s="698"/>
      <c r="AX25" s="698"/>
      <c r="AY25" s="698"/>
      <c r="AZ25" s="698"/>
      <c r="BA25" s="698"/>
      <c r="BB25" s="698"/>
      <c r="BC25" s="698"/>
      <c r="BD25" s="698"/>
      <c r="BE25" s="698"/>
      <c r="BF25" s="699"/>
      <c r="BG25" s="621" t="s">
        <v>121</v>
      </c>
      <c r="BH25" s="622"/>
      <c r="BI25" s="622"/>
      <c r="BJ25" s="622"/>
      <c r="BK25" s="622"/>
      <c r="BL25" s="622"/>
      <c r="BM25" s="622"/>
      <c r="BN25" s="623"/>
      <c r="BO25" s="659" t="s">
        <v>121</v>
      </c>
      <c r="BP25" s="659"/>
      <c r="BQ25" s="659"/>
      <c r="BR25" s="659"/>
      <c r="BS25" s="660" t="s">
        <v>121</v>
      </c>
      <c r="BT25" s="660"/>
      <c r="BU25" s="660"/>
      <c r="BV25" s="660"/>
      <c r="BW25" s="660"/>
      <c r="BX25" s="660"/>
      <c r="BY25" s="660"/>
      <c r="BZ25" s="660"/>
      <c r="CA25" s="660"/>
      <c r="CB25" s="700"/>
      <c r="CD25" s="618" t="s">
        <v>283</v>
      </c>
      <c r="CE25" s="619"/>
      <c r="CF25" s="619"/>
      <c r="CG25" s="619"/>
      <c r="CH25" s="619"/>
      <c r="CI25" s="619"/>
      <c r="CJ25" s="619"/>
      <c r="CK25" s="619"/>
      <c r="CL25" s="619"/>
      <c r="CM25" s="619"/>
      <c r="CN25" s="619"/>
      <c r="CO25" s="619"/>
      <c r="CP25" s="619"/>
      <c r="CQ25" s="620"/>
      <c r="CR25" s="621">
        <v>977180</v>
      </c>
      <c r="CS25" s="634"/>
      <c r="CT25" s="634"/>
      <c r="CU25" s="634"/>
      <c r="CV25" s="634"/>
      <c r="CW25" s="634"/>
      <c r="CX25" s="634"/>
      <c r="CY25" s="635"/>
      <c r="CZ25" s="624">
        <v>15.2</v>
      </c>
      <c r="DA25" s="636"/>
      <c r="DB25" s="636"/>
      <c r="DC25" s="637"/>
      <c r="DD25" s="627">
        <v>920072</v>
      </c>
      <c r="DE25" s="634"/>
      <c r="DF25" s="634"/>
      <c r="DG25" s="634"/>
      <c r="DH25" s="634"/>
      <c r="DI25" s="634"/>
      <c r="DJ25" s="634"/>
      <c r="DK25" s="635"/>
      <c r="DL25" s="627">
        <v>913755</v>
      </c>
      <c r="DM25" s="634"/>
      <c r="DN25" s="634"/>
      <c r="DO25" s="634"/>
      <c r="DP25" s="634"/>
      <c r="DQ25" s="634"/>
      <c r="DR25" s="634"/>
      <c r="DS25" s="634"/>
      <c r="DT25" s="634"/>
      <c r="DU25" s="634"/>
      <c r="DV25" s="635"/>
      <c r="DW25" s="624">
        <v>23.6</v>
      </c>
      <c r="DX25" s="636"/>
      <c r="DY25" s="636"/>
      <c r="DZ25" s="636"/>
      <c r="EA25" s="636"/>
      <c r="EB25" s="636"/>
      <c r="EC25" s="648"/>
    </row>
    <row r="26" spans="2:133" ht="11.25" customHeight="1" x14ac:dyDescent="0.15">
      <c r="B26" s="618" t="s">
        <v>284</v>
      </c>
      <c r="C26" s="619"/>
      <c r="D26" s="619"/>
      <c r="E26" s="619"/>
      <c r="F26" s="619"/>
      <c r="G26" s="619"/>
      <c r="H26" s="619"/>
      <c r="I26" s="619"/>
      <c r="J26" s="619"/>
      <c r="K26" s="619"/>
      <c r="L26" s="619"/>
      <c r="M26" s="619"/>
      <c r="N26" s="619"/>
      <c r="O26" s="619"/>
      <c r="P26" s="619"/>
      <c r="Q26" s="620"/>
      <c r="R26" s="621">
        <v>1070</v>
      </c>
      <c r="S26" s="622"/>
      <c r="T26" s="622"/>
      <c r="U26" s="622"/>
      <c r="V26" s="622"/>
      <c r="W26" s="622"/>
      <c r="X26" s="622"/>
      <c r="Y26" s="623"/>
      <c r="Z26" s="659">
        <v>0</v>
      </c>
      <c r="AA26" s="659"/>
      <c r="AB26" s="659"/>
      <c r="AC26" s="659"/>
      <c r="AD26" s="660">
        <v>1070</v>
      </c>
      <c r="AE26" s="660"/>
      <c r="AF26" s="660"/>
      <c r="AG26" s="660"/>
      <c r="AH26" s="660"/>
      <c r="AI26" s="660"/>
      <c r="AJ26" s="660"/>
      <c r="AK26" s="660"/>
      <c r="AL26" s="624">
        <v>0</v>
      </c>
      <c r="AM26" s="625"/>
      <c r="AN26" s="625"/>
      <c r="AO26" s="661"/>
      <c r="AP26" s="618" t="s">
        <v>285</v>
      </c>
      <c r="AQ26" s="698"/>
      <c r="AR26" s="698"/>
      <c r="AS26" s="698"/>
      <c r="AT26" s="698"/>
      <c r="AU26" s="698"/>
      <c r="AV26" s="698"/>
      <c r="AW26" s="698"/>
      <c r="AX26" s="698"/>
      <c r="AY26" s="698"/>
      <c r="AZ26" s="698"/>
      <c r="BA26" s="698"/>
      <c r="BB26" s="698"/>
      <c r="BC26" s="698"/>
      <c r="BD26" s="698"/>
      <c r="BE26" s="698"/>
      <c r="BF26" s="699"/>
      <c r="BG26" s="621" t="s">
        <v>121</v>
      </c>
      <c r="BH26" s="622"/>
      <c r="BI26" s="622"/>
      <c r="BJ26" s="622"/>
      <c r="BK26" s="622"/>
      <c r="BL26" s="622"/>
      <c r="BM26" s="622"/>
      <c r="BN26" s="623"/>
      <c r="BO26" s="659" t="s">
        <v>121</v>
      </c>
      <c r="BP26" s="659"/>
      <c r="BQ26" s="659"/>
      <c r="BR26" s="659"/>
      <c r="BS26" s="660" t="s">
        <v>121</v>
      </c>
      <c r="BT26" s="660"/>
      <c r="BU26" s="660"/>
      <c r="BV26" s="660"/>
      <c r="BW26" s="660"/>
      <c r="BX26" s="660"/>
      <c r="BY26" s="660"/>
      <c r="BZ26" s="660"/>
      <c r="CA26" s="660"/>
      <c r="CB26" s="700"/>
      <c r="CD26" s="618" t="s">
        <v>286</v>
      </c>
      <c r="CE26" s="619"/>
      <c r="CF26" s="619"/>
      <c r="CG26" s="619"/>
      <c r="CH26" s="619"/>
      <c r="CI26" s="619"/>
      <c r="CJ26" s="619"/>
      <c r="CK26" s="619"/>
      <c r="CL26" s="619"/>
      <c r="CM26" s="619"/>
      <c r="CN26" s="619"/>
      <c r="CO26" s="619"/>
      <c r="CP26" s="619"/>
      <c r="CQ26" s="620"/>
      <c r="CR26" s="621">
        <v>609923</v>
      </c>
      <c r="CS26" s="622"/>
      <c r="CT26" s="622"/>
      <c r="CU26" s="622"/>
      <c r="CV26" s="622"/>
      <c r="CW26" s="622"/>
      <c r="CX26" s="622"/>
      <c r="CY26" s="623"/>
      <c r="CZ26" s="624">
        <v>9.5</v>
      </c>
      <c r="DA26" s="636"/>
      <c r="DB26" s="636"/>
      <c r="DC26" s="637"/>
      <c r="DD26" s="627">
        <v>564150</v>
      </c>
      <c r="DE26" s="622"/>
      <c r="DF26" s="622"/>
      <c r="DG26" s="622"/>
      <c r="DH26" s="622"/>
      <c r="DI26" s="622"/>
      <c r="DJ26" s="622"/>
      <c r="DK26" s="623"/>
      <c r="DL26" s="627" t="s">
        <v>121</v>
      </c>
      <c r="DM26" s="622"/>
      <c r="DN26" s="622"/>
      <c r="DO26" s="622"/>
      <c r="DP26" s="622"/>
      <c r="DQ26" s="622"/>
      <c r="DR26" s="622"/>
      <c r="DS26" s="622"/>
      <c r="DT26" s="622"/>
      <c r="DU26" s="622"/>
      <c r="DV26" s="623"/>
      <c r="DW26" s="624" t="s">
        <v>121</v>
      </c>
      <c r="DX26" s="636"/>
      <c r="DY26" s="636"/>
      <c r="DZ26" s="636"/>
      <c r="EA26" s="636"/>
      <c r="EB26" s="636"/>
      <c r="EC26" s="648"/>
    </row>
    <row r="27" spans="2:133" ht="11.25" customHeight="1" x14ac:dyDescent="0.15">
      <c r="B27" s="618" t="s">
        <v>287</v>
      </c>
      <c r="C27" s="619"/>
      <c r="D27" s="619"/>
      <c r="E27" s="619"/>
      <c r="F27" s="619"/>
      <c r="G27" s="619"/>
      <c r="H27" s="619"/>
      <c r="I27" s="619"/>
      <c r="J27" s="619"/>
      <c r="K27" s="619"/>
      <c r="L27" s="619"/>
      <c r="M27" s="619"/>
      <c r="N27" s="619"/>
      <c r="O27" s="619"/>
      <c r="P27" s="619"/>
      <c r="Q27" s="620"/>
      <c r="R27" s="621">
        <v>4822</v>
      </c>
      <c r="S27" s="622"/>
      <c r="T27" s="622"/>
      <c r="U27" s="622"/>
      <c r="V27" s="622"/>
      <c r="W27" s="622"/>
      <c r="X27" s="622"/>
      <c r="Y27" s="623"/>
      <c r="Z27" s="659">
        <v>0.1</v>
      </c>
      <c r="AA27" s="659"/>
      <c r="AB27" s="659"/>
      <c r="AC27" s="659"/>
      <c r="AD27" s="660" t="s">
        <v>121</v>
      </c>
      <c r="AE27" s="660"/>
      <c r="AF27" s="660"/>
      <c r="AG27" s="660"/>
      <c r="AH27" s="660"/>
      <c r="AI27" s="660"/>
      <c r="AJ27" s="660"/>
      <c r="AK27" s="660"/>
      <c r="AL27" s="624" t="s">
        <v>121</v>
      </c>
      <c r="AM27" s="625"/>
      <c r="AN27" s="625"/>
      <c r="AO27" s="661"/>
      <c r="AP27" s="618" t="s">
        <v>288</v>
      </c>
      <c r="AQ27" s="619"/>
      <c r="AR27" s="619"/>
      <c r="AS27" s="619"/>
      <c r="AT27" s="619"/>
      <c r="AU27" s="619"/>
      <c r="AV27" s="619"/>
      <c r="AW27" s="619"/>
      <c r="AX27" s="619"/>
      <c r="AY27" s="619"/>
      <c r="AZ27" s="619"/>
      <c r="BA27" s="619"/>
      <c r="BB27" s="619"/>
      <c r="BC27" s="619"/>
      <c r="BD27" s="619"/>
      <c r="BE27" s="619"/>
      <c r="BF27" s="620"/>
      <c r="BG27" s="621">
        <v>1503098</v>
      </c>
      <c r="BH27" s="622"/>
      <c r="BI27" s="622"/>
      <c r="BJ27" s="622"/>
      <c r="BK27" s="622"/>
      <c r="BL27" s="622"/>
      <c r="BM27" s="622"/>
      <c r="BN27" s="623"/>
      <c r="BO27" s="659">
        <v>100</v>
      </c>
      <c r="BP27" s="659"/>
      <c r="BQ27" s="659"/>
      <c r="BR27" s="659"/>
      <c r="BS27" s="660" t="s">
        <v>121</v>
      </c>
      <c r="BT27" s="660"/>
      <c r="BU27" s="660"/>
      <c r="BV27" s="660"/>
      <c r="BW27" s="660"/>
      <c r="BX27" s="660"/>
      <c r="BY27" s="660"/>
      <c r="BZ27" s="660"/>
      <c r="CA27" s="660"/>
      <c r="CB27" s="700"/>
      <c r="CD27" s="618" t="s">
        <v>289</v>
      </c>
      <c r="CE27" s="619"/>
      <c r="CF27" s="619"/>
      <c r="CG27" s="619"/>
      <c r="CH27" s="619"/>
      <c r="CI27" s="619"/>
      <c r="CJ27" s="619"/>
      <c r="CK27" s="619"/>
      <c r="CL27" s="619"/>
      <c r="CM27" s="619"/>
      <c r="CN27" s="619"/>
      <c r="CO27" s="619"/>
      <c r="CP27" s="619"/>
      <c r="CQ27" s="620"/>
      <c r="CR27" s="621">
        <v>1242885</v>
      </c>
      <c r="CS27" s="634"/>
      <c r="CT27" s="634"/>
      <c r="CU27" s="634"/>
      <c r="CV27" s="634"/>
      <c r="CW27" s="634"/>
      <c r="CX27" s="634"/>
      <c r="CY27" s="635"/>
      <c r="CZ27" s="624">
        <v>19.399999999999999</v>
      </c>
      <c r="DA27" s="636"/>
      <c r="DB27" s="636"/>
      <c r="DC27" s="637"/>
      <c r="DD27" s="627">
        <v>475898</v>
      </c>
      <c r="DE27" s="634"/>
      <c r="DF27" s="634"/>
      <c r="DG27" s="634"/>
      <c r="DH27" s="634"/>
      <c r="DI27" s="634"/>
      <c r="DJ27" s="634"/>
      <c r="DK27" s="635"/>
      <c r="DL27" s="627">
        <v>338428</v>
      </c>
      <c r="DM27" s="634"/>
      <c r="DN27" s="634"/>
      <c r="DO27" s="634"/>
      <c r="DP27" s="634"/>
      <c r="DQ27" s="634"/>
      <c r="DR27" s="634"/>
      <c r="DS27" s="634"/>
      <c r="DT27" s="634"/>
      <c r="DU27" s="634"/>
      <c r="DV27" s="635"/>
      <c r="DW27" s="624">
        <v>8.6999999999999993</v>
      </c>
      <c r="DX27" s="636"/>
      <c r="DY27" s="636"/>
      <c r="DZ27" s="636"/>
      <c r="EA27" s="636"/>
      <c r="EB27" s="636"/>
      <c r="EC27" s="648"/>
    </row>
    <row r="28" spans="2:133" ht="11.25" customHeight="1" x14ac:dyDescent="0.15">
      <c r="B28" s="618" t="s">
        <v>290</v>
      </c>
      <c r="C28" s="619"/>
      <c r="D28" s="619"/>
      <c r="E28" s="619"/>
      <c r="F28" s="619"/>
      <c r="G28" s="619"/>
      <c r="H28" s="619"/>
      <c r="I28" s="619"/>
      <c r="J28" s="619"/>
      <c r="K28" s="619"/>
      <c r="L28" s="619"/>
      <c r="M28" s="619"/>
      <c r="N28" s="619"/>
      <c r="O28" s="619"/>
      <c r="P28" s="619"/>
      <c r="Q28" s="620"/>
      <c r="R28" s="621">
        <v>76915</v>
      </c>
      <c r="S28" s="622"/>
      <c r="T28" s="622"/>
      <c r="U28" s="622"/>
      <c r="V28" s="622"/>
      <c r="W28" s="622"/>
      <c r="X28" s="622"/>
      <c r="Y28" s="623"/>
      <c r="Z28" s="659">
        <v>1.1000000000000001</v>
      </c>
      <c r="AA28" s="659"/>
      <c r="AB28" s="659"/>
      <c r="AC28" s="659"/>
      <c r="AD28" s="660">
        <v>2284</v>
      </c>
      <c r="AE28" s="660"/>
      <c r="AF28" s="660"/>
      <c r="AG28" s="660"/>
      <c r="AH28" s="660"/>
      <c r="AI28" s="660"/>
      <c r="AJ28" s="660"/>
      <c r="AK28" s="660"/>
      <c r="AL28" s="624">
        <v>0.1</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291</v>
      </c>
      <c r="CE28" s="619"/>
      <c r="CF28" s="619"/>
      <c r="CG28" s="619"/>
      <c r="CH28" s="619"/>
      <c r="CI28" s="619"/>
      <c r="CJ28" s="619"/>
      <c r="CK28" s="619"/>
      <c r="CL28" s="619"/>
      <c r="CM28" s="619"/>
      <c r="CN28" s="619"/>
      <c r="CO28" s="619"/>
      <c r="CP28" s="619"/>
      <c r="CQ28" s="620"/>
      <c r="CR28" s="621">
        <v>427501</v>
      </c>
      <c r="CS28" s="622"/>
      <c r="CT28" s="622"/>
      <c r="CU28" s="622"/>
      <c r="CV28" s="622"/>
      <c r="CW28" s="622"/>
      <c r="CX28" s="622"/>
      <c r="CY28" s="623"/>
      <c r="CZ28" s="624">
        <v>6.7</v>
      </c>
      <c r="DA28" s="636"/>
      <c r="DB28" s="636"/>
      <c r="DC28" s="637"/>
      <c r="DD28" s="627">
        <v>427501</v>
      </c>
      <c r="DE28" s="622"/>
      <c r="DF28" s="622"/>
      <c r="DG28" s="622"/>
      <c r="DH28" s="622"/>
      <c r="DI28" s="622"/>
      <c r="DJ28" s="622"/>
      <c r="DK28" s="623"/>
      <c r="DL28" s="627">
        <v>427501</v>
      </c>
      <c r="DM28" s="622"/>
      <c r="DN28" s="622"/>
      <c r="DO28" s="622"/>
      <c r="DP28" s="622"/>
      <c r="DQ28" s="622"/>
      <c r="DR28" s="622"/>
      <c r="DS28" s="622"/>
      <c r="DT28" s="622"/>
      <c r="DU28" s="622"/>
      <c r="DV28" s="623"/>
      <c r="DW28" s="624">
        <v>11</v>
      </c>
      <c r="DX28" s="636"/>
      <c r="DY28" s="636"/>
      <c r="DZ28" s="636"/>
      <c r="EA28" s="636"/>
      <c r="EB28" s="636"/>
      <c r="EC28" s="648"/>
    </row>
    <row r="29" spans="2:133" ht="11.25" customHeight="1" x14ac:dyDescent="0.15">
      <c r="B29" s="618" t="s">
        <v>292</v>
      </c>
      <c r="C29" s="619"/>
      <c r="D29" s="619"/>
      <c r="E29" s="619"/>
      <c r="F29" s="619"/>
      <c r="G29" s="619"/>
      <c r="H29" s="619"/>
      <c r="I29" s="619"/>
      <c r="J29" s="619"/>
      <c r="K29" s="619"/>
      <c r="L29" s="619"/>
      <c r="M29" s="619"/>
      <c r="N29" s="619"/>
      <c r="O29" s="619"/>
      <c r="P29" s="619"/>
      <c r="Q29" s="620"/>
      <c r="R29" s="621">
        <v>40690</v>
      </c>
      <c r="S29" s="622"/>
      <c r="T29" s="622"/>
      <c r="U29" s="622"/>
      <c r="V29" s="622"/>
      <c r="W29" s="622"/>
      <c r="X29" s="622"/>
      <c r="Y29" s="623"/>
      <c r="Z29" s="659">
        <v>0.6</v>
      </c>
      <c r="AA29" s="659"/>
      <c r="AB29" s="659"/>
      <c r="AC29" s="659"/>
      <c r="AD29" s="660" t="s">
        <v>121</v>
      </c>
      <c r="AE29" s="660"/>
      <c r="AF29" s="660"/>
      <c r="AG29" s="660"/>
      <c r="AH29" s="660"/>
      <c r="AI29" s="660"/>
      <c r="AJ29" s="660"/>
      <c r="AK29" s="660"/>
      <c r="AL29" s="624" t="s">
        <v>121</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700"/>
      <c r="CD29" s="640" t="s">
        <v>293</v>
      </c>
      <c r="CE29" s="641"/>
      <c r="CF29" s="618" t="s">
        <v>66</v>
      </c>
      <c r="CG29" s="619"/>
      <c r="CH29" s="619"/>
      <c r="CI29" s="619"/>
      <c r="CJ29" s="619"/>
      <c r="CK29" s="619"/>
      <c r="CL29" s="619"/>
      <c r="CM29" s="619"/>
      <c r="CN29" s="619"/>
      <c r="CO29" s="619"/>
      <c r="CP29" s="619"/>
      <c r="CQ29" s="620"/>
      <c r="CR29" s="621">
        <v>427501</v>
      </c>
      <c r="CS29" s="634"/>
      <c r="CT29" s="634"/>
      <c r="CU29" s="634"/>
      <c r="CV29" s="634"/>
      <c r="CW29" s="634"/>
      <c r="CX29" s="634"/>
      <c r="CY29" s="635"/>
      <c r="CZ29" s="624">
        <v>6.7</v>
      </c>
      <c r="DA29" s="636"/>
      <c r="DB29" s="636"/>
      <c r="DC29" s="637"/>
      <c r="DD29" s="627">
        <v>427501</v>
      </c>
      <c r="DE29" s="634"/>
      <c r="DF29" s="634"/>
      <c r="DG29" s="634"/>
      <c r="DH29" s="634"/>
      <c r="DI29" s="634"/>
      <c r="DJ29" s="634"/>
      <c r="DK29" s="635"/>
      <c r="DL29" s="627">
        <v>427501</v>
      </c>
      <c r="DM29" s="634"/>
      <c r="DN29" s="634"/>
      <c r="DO29" s="634"/>
      <c r="DP29" s="634"/>
      <c r="DQ29" s="634"/>
      <c r="DR29" s="634"/>
      <c r="DS29" s="634"/>
      <c r="DT29" s="634"/>
      <c r="DU29" s="634"/>
      <c r="DV29" s="635"/>
      <c r="DW29" s="624">
        <v>11</v>
      </c>
      <c r="DX29" s="636"/>
      <c r="DY29" s="636"/>
      <c r="DZ29" s="636"/>
      <c r="EA29" s="636"/>
      <c r="EB29" s="636"/>
      <c r="EC29" s="648"/>
    </row>
    <row r="30" spans="2:133" ht="11.25" customHeight="1" x14ac:dyDescent="0.15">
      <c r="B30" s="618" t="s">
        <v>294</v>
      </c>
      <c r="C30" s="619"/>
      <c r="D30" s="619"/>
      <c r="E30" s="619"/>
      <c r="F30" s="619"/>
      <c r="G30" s="619"/>
      <c r="H30" s="619"/>
      <c r="I30" s="619"/>
      <c r="J30" s="619"/>
      <c r="K30" s="619"/>
      <c r="L30" s="619"/>
      <c r="M30" s="619"/>
      <c r="N30" s="619"/>
      <c r="O30" s="619"/>
      <c r="P30" s="619"/>
      <c r="Q30" s="620"/>
      <c r="R30" s="621">
        <v>1041257</v>
      </c>
      <c r="S30" s="622"/>
      <c r="T30" s="622"/>
      <c r="U30" s="622"/>
      <c r="V30" s="622"/>
      <c r="W30" s="622"/>
      <c r="X30" s="622"/>
      <c r="Y30" s="623"/>
      <c r="Z30" s="659">
        <v>15.4</v>
      </c>
      <c r="AA30" s="659"/>
      <c r="AB30" s="659"/>
      <c r="AC30" s="659"/>
      <c r="AD30" s="660" t="s">
        <v>121</v>
      </c>
      <c r="AE30" s="660"/>
      <c r="AF30" s="660"/>
      <c r="AG30" s="660"/>
      <c r="AH30" s="660"/>
      <c r="AI30" s="660"/>
      <c r="AJ30" s="660"/>
      <c r="AK30" s="660"/>
      <c r="AL30" s="624" t="s">
        <v>121</v>
      </c>
      <c r="AM30" s="625"/>
      <c r="AN30" s="625"/>
      <c r="AO30" s="661"/>
      <c r="AP30" s="673" t="s">
        <v>212</v>
      </c>
      <c r="AQ30" s="674"/>
      <c r="AR30" s="674"/>
      <c r="AS30" s="674"/>
      <c r="AT30" s="674"/>
      <c r="AU30" s="674"/>
      <c r="AV30" s="674"/>
      <c r="AW30" s="674"/>
      <c r="AX30" s="674"/>
      <c r="AY30" s="674"/>
      <c r="AZ30" s="674"/>
      <c r="BA30" s="674"/>
      <c r="BB30" s="674"/>
      <c r="BC30" s="674"/>
      <c r="BD30" s="674"/>
      <c r="BE30" s="674"/>
      <c r="BF30" s="675"/>
      <c r="BG30" s="673" t="s">
        <v>295</v>
      </c>
      <c r="BH30" s="691"/>
      <c r="BI30" s="691"/>
      <c r="BJ30" s="691"/>
      <c r="BK30" s="691"/>
      <c r="BL30" s="691"/>
      <c r="BM30" s="691"/>
      <c r="BN30" s="691"/>
      <c r="BO30" s="691"/>
      <c r="BP30" s="691"/>
      <c r="BQ30" s="692"/>
      <c r="BR30" s="673" t="s">
        <v>296</v>
      </c>
      <c r="BS30" s="691"/>
      <c r="BT30" s="691"/>
      <c r="BU30" s="691"/>
      <c r="BV30" s="691"/>
      <c r="BW30" s="691"/>
      <c r="BX30" s="691"/>
      <c r="BY30" s="691"/>
      <c r="BZ30" s="691"/>
      <c r="CA30" s="691"/>
      <c r="CB30" s="692"/>
      <c r="CD30" s="642"/>
      <c r="CE30" s="643"/>
      <c r="CF30" s="618" t="s">
        <v>297</v>
      </c>
      <c r="CG30" s="619"/>
      <c r="CH30" s="619"/>
      <c r="CI30" s="619"/>
      <c r="CJ30" s="619"/>
      <c r="CK30" s="619"/>
      <c r="CL30" s="619"/>
      <c r="CM30" s="619"/>
      <c r="CN30" s="619"/>
      <c r="CO30" s="619"/>
      <c r="CP30" s="619"/>
      <c r="CQ30" s="620"/>
      <c r="CR30" s="621">
        <v>409222</v>
      </c>
      <c r="CS30" s="622"/>
      <c r="CT30" s="622"/>
      <c r="CU30" s="622"/>
      <c r="CV30" s="622"/>
      <c r="CW30" s="622"/>
      <c r="CX30" s="622"/>
      <c r="CY30" s="623"/>
      <c r="CZ30" s="624">
        <v>6.4</v>
      </c>
      <c r="DA30" s="636"/>
      <c r="DB30" s="636"/>
      <c r="DC30" s="637"/>
      <c r="DD30" s="627">
        <v>409222</v>
      </c>
      <c r="DE30" s="622"/>
      <c r="DF30" s="622"/>
      <c r="DG30" s="622"/>
      <c r="DH30" s="622"/>
      <c r="DI30" s="622"/>
      <c r="DJ30" s="622"/>
      <c r="DK30" s="623"/>
      <c r="DL30" s="627">
        <v>409222</v>
      </c>
      <c r="DM30" s="622"/>
      <c r="DN30" s="622"/>
      <c r="DO30" s="622"/>
      <c r="DP30" s="622"/>
      <c r="DQ30" s="622"/>
      <c r="DR30" s="622"/>
      <c r="DS30" s="622"/>
      <c r="DT30" s="622"/>
      <c r="DU30" s="622"/>
      <c r="DV30" s="623"/>
      <c r="DW30" s="624">
        <v>10.6</v>
      </c>
      <c r="DX30" s="636"/>
      <c r="DY30" s="636"/>
      <c r="DZ30" s="636"/>
      <c r="EA30" s="636"/>
      <c r="EB30" s="636"/>
      <c r="EC30" s="648"/>
    </row>
    <row r="31" spans="2:133" ht="11.25" customHeight="1" x14ac:dyDescent="0.15">
      <c r="B31" s="688" t="s">
        <v>298</v>
      </c>
      <c r="C31" s="689"/>
      <c r="D31" s="689"/>
      <c r="E31" s="689"/>
      <c r="F31" s="689"/>
      <c r="G31" s="689"/>
      <c r="H31" s="689"/>
      <c r="I31" s="689"/>
      <c r="J31" s="689"/>
      <c r="K31" s="689"/>
      <c r="L31" s="689"/>
      <c r="M31" s="689"/>
      <c r="N31" s="689"/>
      <c r="O31" s="689"/>
      <c r="P31" s="689"/>
      <c r="Q31" s="690"/>
      <c r="R31" s="621" t="s">
        <v>121</v>
      </c>
      <c r="S31" s="622"/>
      <c r="T31" s="622"/>
      <c r="U31" s="622"/>
      <c r="V31" s="622"/>
      <c r="W31" s="622"/>
      <c r="X31" s="622"/>
      <c r="Y31" s="623"/>
      <c r="Z31" s="659" t="s">
        <v>121</v>
      </c>
      <c r="AA31" s="659"/>
      <c r="AB31" s="659"/>
      <c r="AC31" s="659"/>
      <c r="AD31" s="660" t="s">
        <v>121</v>
      </c>
      <c r="AE31" s="660"/>
      <c r="AF31" s="660"/>
      <c r="AG31" s="660"/>
      <c r="AH31" s="660"/>
      <c r="AI31" s="660"/>
      <c r="AJ31" s="660"/>
      <c r="AK31" s="660"/>
      <c r="AL31" s="624" t="s">
        <v>121</v>
      </c>
      <c r="AM31" s="625"/>
      <c r="AN31" s="625"/>
      <c r="AO31" s="661"/>
      <c r="AP31" s="693" t="s">
        <v>299</v>
      </c>
      <c r="AQ31" s="694"/>
      <c r="AR31" s="694"/>
      <c r="AS31" s="694"/>
      <c r="AT31" s="695" t="s">
        <v>300</v>
      </c>
      <c r="AU31" s="206"/>
      <c r="AV31" s="206"/>
      <c r="AW31" s="206"/>
      <c r="AX31" s="679" t="s">
        <v>178</v>
      </c>
      <c r="AY31" s="680"/>
      <c r="AZ31" s="680"/>
      <c r="BA31" s="680"/>
      <c r="BB31" s="680"/>
      <c r="BC31" s="680"/>
      <c r="BD31" s="680"/>
      <c r="BE31" s="680"/>
      <c r="BF31" s="681"/>
      <c r="BG31" s="683">
        <v>99.3</v>
      </c>
      <c r="BH31" s="684"/>
      <c r="BI31" s="684"/>
      <c r="BJ31" s="684"/>
      <c r="BK31" s="684"/>
      <c r="BL31" s="684"/>
      <c r="BM31" s="685">
        <v>97.4</v>
      </c>
      <c r="BN31" s="684"/>
      <c r="BO31" s="684"/>
      <c r="BP31" s="684"/>
      <c r="BQ31" s="686"/>
      <c r="BR31" s="683">
        <v>99.3</v>
      </c>
      <c r="BS31" s="684"/>
      <c r="BT31" s="684"/>
      <c r="BU31" s="684"/>
      <c r="BV31" s="684"/>
      <c r="BW31" s="684"/>
      <c r="BX31" s="685">
        <v>97.1</v>
      </c>
      <c r="BY31" s="684"/>
      <c r="BZ31" s="684"/>
      <c r="CA31" s="684"/>
      <c r="CB31" s="686"/>
      <c r="CD31" s="642"/>
      <c r="CE31" s="643"/>
      <c r="CF31" s="618" t="s">
        <v>301</v>
      </c>
      <c r="CG31" s="619"/>
      <c r="CH31" s="619"/>
      <c r="CI31" s="619"/>
      <c r="CJ31" s="619"/>
      <c r="CK31" s="619"/>
      <c r="CL31" s="619"/>
      <c r="CM31" s="619"/>
      <c r="CN31" s="619"/>
      <c r="CO31" s="619"/>
      <c r="CP31" s="619"/>
      <c r="CQ31" s="620"/>
      <c r="CR31" s="621">
        <v>18279</v>
      </c>
      <c r="CS31" s="634"/>
      <c r="CT31" s="634"/>
      <c r="CU31" s="634"/>
      <c r="CV31" s="634"/>
      <c r="CW31" s="634"/>
      <c r="CX31" s="634"/>
      <c r="CY31" s="635"/>
      <c r="CZ31" s="624">
        <v>0.3</v>
      </c>
      <c r="DA31" s="636"/>
      <c r="DB31" s="636"/>
      <c r="DC31" s="637"/>
      <c r="DD31" s="627">
        <v>18279</v>
      </c>
      <c r="DE31" s="634"/>
      <c r="DF31" s="634"/>
      <c r="DG31" s="634"/>
      <c r="DH31" s="634"/>
      <c r="DI31" s="634"/>
      <c r="DJ31" s="634"/>
      <c r="DK31" s="635"/>
      <c r="DL31" s="627">
        <v>18279</v>
      </c>
      <c r="DM31" s="634"/>
      <c r="DN31" s="634"/>
      <c r="DO31" s="634"/>
      <c r="DP31" s="634"/>
      <c r="DQ31" s="634"/>
      <c r="DR31" s="634"/>
      <c r="DS31" s="634"/>
      <c r="DT31" s="634"/>
      <c r="DU31" s="634"/>
      <c r="DV31" s="635"/>
      <c r="DW31" s="624">
        <v>0.5</v>
      </c>
      <c r="DX31" s="636"/>
      <c r="DY31" s="636"/>
      <c r="DZ31" s="636"/>
      <c r="EA31" s="636"/>
      <c r="EB31" s="636"/>
      <c r="EC31" s="648"/>
    </row>
    <row r="32" spans="2:133" ht="11.25" customHeight="1" x14ac:dyDescent="0.15">
      <c r="B32" s="618" t="s">
        <v>302</v>
      </c>
      <c r="C32" s="619"/>
      <c r="D32" s="619"/>
      <c r="E32" s="619"/>
      <c r="F32" s="619"/>
      <c r="G32" s="619"/>
      <c r="H32" s="619"/>
      <c r="I32" s="619"/>
      <c r="J32" s="619"/>
      <c r="K32" s="619"/>
      <c r="L32" s="619"/>
      <c r="M32" s="619"/>
      <c r="N32" s="619"/>
      <c r="O32" s="619"/>
      <c r="P32" s="619"/>
      <c r="Q32" s="620"/>
      <c r="R32" s="621">
        <v>450456</v>
      </c>
      <c r="S32" s="622"/>
      <c r="T32" s="622"/>
      <c r="U32" s="622"/>
      <c r="V32" s="622"/>
      <c r="W32" s="622"/>
      <c r="X32" s="622"/>
      <c r="Y32" s="623"/>
      <c r="Z32" s="659">
        <v>6.7</v>
      </c>
      <c r="AA32" s="659"/>
      <c r="AB32" s="659"/>
      <c r="AC32" s="659"/>
      <c r="AD32" s="660" t="s">
        <v>121</v>
      </c>
      <c r="AE32" s="660"/>
      <c r="AF32" s="660"/>
      <c r="AG32" s="660"/>
      <c r="AH32" s="660"/>
      <c r="AI32" s="660"/>
      <c r="AJ32" s="660"/>
      <c r="AK32" s="660"/>
      <c r="AL32" s="624" t="s">
        <v>121</v>
      </c>
      <c r="AM32" s="625"/>
      <c r="AN32" s="625"/>
      <c r="AO32" s="661"/>
      <c r="AP32" s="662"/>
      <c r="AQ32" s="663"/>
      <c r="AR32" s="663"/>
      <c r="AS32" s="663"/>
      <c r="AT32" s="696"/>
      <c r="AU32" s="202" t="s">
        <v>303</v>
      </c>
      <c r="AX32" s="618" t="s">
        <v>304</v>
      </c>
      <c r="AY32" s="619"/>
      <c r="AZ32" s="619"/>
      <c r="BA32" s="619"/>
      <c r="BB32" s="619"/>
      <c r="BC32" s="619"/>
      <c r="BD32" s="619"/>
      <c r="BE32" s="619"/>
      <c r="BF32" s="620"/>
      <c r="BG32" s="687">
        <v>99.5</v>
      </c>
      <c r="BH32" s="634"/>
      <c r="BI32" s="634"/>
      <c r="BJ32" s="634"/>
      <c r="BK32" s="634"/>
      <c r="BL32" s="634"/>
      <c r="BM32" s="625">
        <v>98.8</v>
      </c>
      <c r="BN32" s="634"/>
      <c r="BO32" s="634"/>
      <c r="BP32" s="634"/>
      <c r="BQ32" s="657"/>
      <c r="BR32" s="687">
        <v>99.6</v>
      </c>
      <c r="BS32" s="634"/>
      <c r="BT32" s="634"/>
      <c r="BU32" s="634"/>
      <c r="BV32" s="634"/>
      <c r="BW32" s="634"/>
      <c r="BX32" s="625">
        <v>98.9</v>
      </c>
      <c r="BY32" s="634"/>
      <c r="BZ32" s="634"/>
      <c r="CA32" s="634"/>
      <c r="CB32" s="657"/>
      <c r="CD32" s="644"/>
      <c r="CE32" s="645"/>
      <c r="CF32" s="618" t="s">
        <v>305</v>
      </c>
      <c r="CG32" s="619"/>
      <c r="CH32" s="619"/>
      <c r="CI32" s="619"/>
      <c r="CJ32" s="619"/>
      <c r="CK32" s="619"/>
      <c r="CL32" s="619"/>
      <c r="CM32" s="619"/>
      <c r="CN32" s="619"/>
      <c r="CO32" s="619"/>
      <c r="CP32" s="619"/>
      <c r="CQ32" s="620"/>
      <c r="CR32" s="621" t="s">
        <v>121</v>
      </c>
      <c r="CS32" s="622"/>
      <c r="CT32" s="622"/>
      <c r="CU32" s="622"/>
      <c r="CV32" s="622"/>
      <c r="CW32" s="622"/>
      <c r="CX32" s="622"/>
      <c r="CY32" s="623"/>
      <c r="CZ32" s="624" t="s">
        <v>121</v>
      </c>
      <c r="DA32" s="636"/>
      <c r="DB32" s="636"/>
      <c r="DC32" s="637"/>
      <c r="DD32" s="627" t="s">
        <v>121</v>
      </c>
      <c r="DE32" s="622"/>
      <c r="DF32" s="622"/>
      <c r="DG32" s="622"/>
      <c r="DH32" s="622"/>
      <c r="DI32" s="622"/>
      <c r="DJ32" s="622"/>
      <c r="DK32" s="623"/>
      <c r="DL32" s="627" t="s">
        <v>121</v>
      </c>
      <c r="DM32" s="622"/>
      <c r="DN32" s="622"/>
      <c r="DO32" s="622"/>
      <c r="DP32" s="622"/>
      <c r="DQ32" s="622"/>
      <c r="DR32" s="622"/>
      <c r="DS32" s="622"/>
      <c r="DT32" s="622"/>
      <c r="DU32" s="622"/>
      <c r="DV32" s="623"/>
      <c r="DW32" s="624" t="s">
        <v>121</v>
      </c>
      <c r="DX32" s="636"/>
      <c r="DY32" s="636"/>
      <c r="DZ32" s="636"/>
      <c r="EA32" s="636"/>
      <c r="EB32" s="636"/>
      <c r="EC32" s="648"/>
    </row>
    <row r="33" spans="2:133" ht="11.25" customHeight="1" x14ac:dyDescent="0.15">
      <c r="B33" s="618" t="s">
        <v>306</v>
      </c>
      <c r="C33" s="619"/>
      <c r="D33" s="619"/>
      <c r="E33" s="619"/>
      <c r="F33" s="619"/>
      <c r="G33" s="619"/>
      <c r="H33" s="619"/>
      <c r="I33" s="619"/>
      <c r="J33" s="619"/>
      <c r="K33" s="619"/>
      <c r="L33" s="619"/>
      <c r="M33" s="619"/>
      <c r="N33" s="619"/>
      <c r="O33" s="619"/>
      <c r="P33" s="619"/>
      <c r="Q33" s="620"/>
      <c r="R33" s="621">
        <v>9177</v>
      </c>
      <c r="S33" s="622"/>
      <c r="T33" s="622"/>
      <c r="U33" s="622"/>
      <c r="V33" s="622"/>
      <c r="W33" s="622"/>
      <c r="X33" s="622"/>
      <c r="Y33" s="623"/>
      <c r="Z33" s="659">
        <v>0.1</v>
      </c>
      <c r="AA33" s="659"/>
      <c r="AB33" s="659"/>
      <c r="AC33" s="659"/>
      <c r="AD33" s="660" t="s">
        <v>121</v>
      </c>
      <c r="AE33" s="660"/>
      <c r="AF33" s="660"/>
      <c r="AG33" s="660"/>
      <c r="AH33" s="660"/>
      <c r="AI33" s="660"/>
      <c r="AJ33" s="660"/>
      <c r="AK33" s="660"/>
      <c r="AL33" s="624" t="s">
        <v>121</v>
      </c>
      <c r="AM33" s="625"/>
      <c r="AN33" s="625"/>
      <c r="AO33" s="661"/>
      <c r="AP33" s="664"/>
      <c r="AQ33" s="665"/>
      <c r="AR33" s="665"/>
      <c r="AS33" s="665"/>
      <c r="AT33" s="697"/>
      <c r="AU33" s="207"/>
      <c r="AV33" s="207"/>
      <c r="AW33" s="207"/>
      <c r="AX33" s="602" t="s">
        <v>307</v>
      </c>
      <c r="AY33" s="603"/>
      <c r="AZ33" s="603"/>
      <c r="BA33" s="603"/>
      <c r="BB33" s="603"/>
      <c r="BC33" s="603"/>
      <c r="BD33" s="603"/>
      <c r="BE33" s="603"/>
      <c r="BF33" s="604"/>
      <c r="BG33" s="682">
        <v>99.1</v>
      </c>
      <c r="BH33" s="606"/>
      <c r="BI33" s="606"/>
      <c r="BJ33" s="606"/>
      <c r="BK33" s="606"/>
      <c r="BL33" s="606"/>
      <c r="BM33" s="652">
        <v>96</v>
      </c>
      <c r="BN33" s="606"/>
      <c r="BO33" s="606"/>
      <c r="BP33" s="606"/>
      <c r="BQ33" s="669"/>
      <c r="BR33" s="682">
        <v>98.9</v>
      </c>
      <c r="BS33" s="606"/>
      <c r="BT33" s="606"/>
      <c r="BU33" s="606"/>
      <c r="BV33" s="606"/>
      <c r="BW33" s="606"/>
      <c r="BX33" s="652">
        <v>95.4</v>
      </c>
      <c r="BY33" s="606"/>
      <c r="BZ33" s="606"/>
      <c r="CA33" s="606"/>
      <c r="CB33" s="669"/>
      <c r="CD33" s="618" t="s">
        <v>308</v>
      </c>
      <c r="CE33" s="619"/>
      <c r="CF33" s="619"/>
      <c r="CG33" s="619"/>
      <c r="CH33" s="619"/>
      <c r="CI33" s="619"/>
      <c r="CJ33" s="619"/>
      <c r="CK33" s="619"/>
      <c r="CL33" s="619"/>
      <c r="CM33" s="619"/>
      <c r="CN33" s="619"/>
      <c r="CO33" s="619"/>
      <c r="CP33" s="619"/>
      <c r="CQ33" s="620"/>
      <c r="CR33" s="621">
        <v>2788266</v>
      </c>
      <c r="CS33" s="634"/>
      <c r="CT33" s="634"/>
      <c r="CU33" s="634"/>
      <c r="CV33" s="634"/>
      <c r="CW33" s="634"/>
      <c r="CX33" s="634"/>
      <c r="CY33" s="635"/>
      <c r="CZ33" s="624">
        <v>43.5</v>
      </c>
      <c r="DA33" s="636"/>
      <c r="DB33" s="636"/>
      <c r="DC33" s="637"/>
      <c r="DD33" s="627">
        <v>2151116</v>
      </c>
      <c r="DE33" s="634"/>
      <c r="DF33" s="634"/>
      <c r="DG33" s="634"/>
      <c r="DH33" s="634"/>
      <c r="DI33" s="634"/>
      <c r="DJ33" s="634"/>
      <c r="DK33" s="635"/>
      <c r="DL33" s="627">
        <v>1606500</v>
      </c>
      <c r="DM33" s="634"/>
      <c r="DN33" s="634"/>
      <c r="DO33" s="634"/>
      <c r="DP33" s="634"/>
      <c r="DQ33" s="634"/>
      <c r="DR33" s="634"/>
      <c r="DS33" s="634"/>
      <c r="DT33" s="634"/>
      <c r="DU33" s="634"/>
      <c r="DV33" s="635"/>
      <c r="DW33" s="624">
        <v>41.5</v>
      </c>
      <c r="DX33" s="636"/>
      <c r="DY33" s="636"/>
      <c r="DZ33" s="636"/>
      <c r="EA33" s="636"/>
      <c r="EB33" s="636"/>
      <c r="EC33" s="648"/>
    </row>
    <row r="34" spans="2:133" ht="11.25" customHeight="1" x14ac:dyDescent="0.15">
      <c r="B34" s="618" t="s">
        <v>309</v>
      </c>
      <c r="C34" s="619"/>
      <c r="D34" s="619"/>
      <c r="E34" s="619"/>
      <c r="F34" s="619"/>
      <c r="G34" s="619"/>
      <c r="H34" s="619"/>
      <c r="I34" s="619"/>
      <c r="J34" s="619"/>
      <c r="K34" s="619"/>
      <c r="L34" s="619"/>
      <c r="M34" s="619"/>
      <c r="N34" s="619"/>
      <c r="O34" s="619"/>
      <c r="P34" s="619"/>
      <c r="Q34" s="620"/>
      <c r="R34" s="621">
        <v>84571</v>
      </c>
      <c r="S34" s="622"/>
      <c r="T34" s="622"/>
      <c r="U34" s="622"/>
      <c r="V34" s="622"/>
      <c r="W34" s="622"/>
      <c r="X34" s="622"/>
      <c r="Y34" s="623"/>
      <c r="Z34" s="659">
        <v>1.3</v>
      </c>
      <c r="AA34" s="659"/>
      <c r="AB34" s="659"/>
      <c r="AC34" s="659"/>
      <c r="AD34" s="660" t="s">
        <v>121</v>
      </c>
      <c r="AE34" s="660"/>
      <c r="AF34" s="660"/>
      <c r="AG34" s="660"/>
      <c r="AH34" s="660"/>
      <c r="AI34" s="660"/>
      <c r="AJ34" s="660"/>
      <c r="AK34" s="660"/>
      <c r="AL34" s="624" t="s">
        <v>121</v>
      </c>
      <c r="AM34" s="625"/>
      <c r="AN34" s="625"/>
      <c r="AO34" s="661"/>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18" t="s">
        <v>310</v>
      </c>
      <c r="CE34" s="619"/>
      <c r="CF34" s="619"/>
      <c r="CG34" s="619"/>
      <c r="CH34" s="619"/>
      <c r="CI34" s="619"/>
      <c r="CJ34" s="619"/>
      <c r="CK34" s="619"/>
      <c r="CL34" s="619"/>
      <c r="CM34" s="619"/>
      <c r="CN34" s="619"/>
      <c r="CO34" s="619"/>
      <c r="CP34" s="619"/>
      <c r="CQ34" s="620"/>
      <c r="CR34" s="621">
        <v>1142000</v>
      </c>
      <c r="CS34" s="622"/>
      <c r="CT34" s="622"/>
      <c r="CU34" s="622"/>
      <c r="CV34" s="622"/>
      <c r="CW34" s="622"/>
      <c r="CX34" s="622"/>
      <c r="CY34" s="623"/>
      <c r="CZ34" s="624">
        <v>17.8</v>
      </c>
      <c r="DA34" s="636"/>
      <c r="DB34" s="636"/>
      <c r="DC34" s="637"/>
      <c r="DD34" s="627">
        <v>765003</v>
      </c>
      <c r="DE34" s="622"/>
      <c r="DF34" s="622"/>
      <c r="DG34" s="622"/>
      <c r="DH34" s="622"/>
      <c r="DI34" s="622"/>
      <c r="DJ34" s="622"/>
      <c r="DK34" s="623"/>
      <c r="DL34" s="627">
        <v>664583</v>
      </c>
      <c r="DM34" s="622"/>
      <c r="DN34" s="622"/>
      <c r="DO34" s="622"/>
      <c r="DP34" s="622"/>
      <c r="DQ34" s="622"/>
      <c r="DR34" s="622"/>
      <c r="DS34" s="622"/>
      <c r="DT34" s="622"/>
      <c r="DU34" s="622"/>
      <c r="DV34" s="623"/>
      <c r="DW34" s="624">
        <v>17.2</v>
      </c>
      <c r="DX34" s="636"/>
      <c r="DY34" s="636"/>
      <c r="DZ34" s="636"/>
      <c r="EA34" s="636"/>
      <c r="EB34" s="636"/>
      <c r="EC34" s="648"/>
    </row>
    <row r="35" spans="2:133" ht="11.25" customHeight="1" x14ac:dyDescent="0.15">
      <c r="B35" s="618" t="s">
        <v>311</v>
      </c>
      <c r="C35" s="619"/>
      <c r="D35" s="619"/>
      <c r="E35" s="619"/>
      <c r="F35" s="619"/>
      <c r="G35" s="619"/>
      <c r="H35" s="619"/>
      <c r="I35" s="619"/>
      <c r="J35" s="619"/>
      <c r="K35" s="619"/>
      <c r="L35" s="619"/>
      <c r="M35" s="619"/>
      <c r="N35" s="619"/>
      <c r="O35" s="619"/>
      <c r="P35" s="619"/>
      <c r="Q35" s="620"/>
      <c r="R35" s="621">
        <v>208502</v>
      </c>
      <c r="S35" s="622"/>
      <c r="T35" s="622"/>
      <c r="U35" s="622"/>
      <c r="V35" s="622"/>
      <c r="W35" s="622"/>
      <c r="X35" s="622"/>
      <c r="Y35" s="623"/>
      <c r="Z35" s="659">
        <v>3.1</v>
      </c>
      <c r="AA35" s="659"/>
      <c r="AB35" s="659"/>
      <c r="AC35" s="659"/>
      <c r="AD35" s="660" t="s">
        <v>121</v>
      </c>
      <c r="AE35" s="660"/>
      <c r="AF35" s="660"/>
      <c r="AG35" s="660"/>
      <c r="AH35" s="660"/>
      <c r="AI35" s="660"/>
      <c r="AJ35" s="660"/>
      <c r="AK35" s="660"/>
      <c r="AL35" s="624" t="s">
        <v>121</v>
      </c>
      <c r="AM35" s="625"/>
      <c r="AN35" s="625"/>
      <c r="AO35" s="661"/>
      <c r="AP35" s="210"/>
      <c r="AQ35" s="673" t="s">
        <v>312</v>
      </c>
      <c r="AR35" s="674"/>
      <c r="AS35" s="674"/>
      <c r="AT35" s="674"/>
      <c r="AU35" s="674"/>
      <c r="AV35" s="674"/>
      <c r="AW35" s="674"/>
      <c r="AX35" s="674"/>
      <c r="AY35" s="674"/>
      <c r="AZ35" s="674"/>
      <c r="BA35" s="674"/>
      <c r="BB35" s="674"/>
      <c r="BC35" s="674"/>
      <c r="BD35" s="674"/>
      <c r="BE35" s="674"/>
      <c r="BF35" s="675"/>
      <c r="BG35" s="673" t="s">
        <v>313</v>
      </c>
      <c r="BH35" s="674"/>
      <c r="BI35" s="674"/>
      <c r="BJ35" s="674"/>
      <c r="BK35" s="674"/>
      <c r="BL35" s="674"/>
      <c r="BM35" s="674"/>
      <c r="BN35" s="674"/>
      <c r="BO35" s="674"/>
      <c r="BP35" s="674"/>
      <c r="BQ35" s="674"/>
      <c r="BR35" s="674"/>
      <c r="BS35" s="674"/>
      <c r="BT35" s="674"/>
      <c r="BU35" s="674"/>
      <c r="BV35" s="674"/>
      <c r="BW35" s="674"/>
      <c r="BX35" s="674"/>
      <c r="BY35" s="674"/>
      <c r="BZ35" s="674"/>
      <c r="CA35" s="674"/>
      <c r="CB35" s="675"/>
      <c r="CD35" s="618" t="s">
        <v>314</v>
      </c>
      <c r="CE35" s="619"/>
      <c r="CF35" s="619"/>
      <c r="CG35" s="619"/>
      <c r="CH35" s="619"/>
      <c r="CI35" s="619"/>
      <c r="CJ35" s="619"/>
      <c r="CK35" s="619"/>
      <c r="CL35" s="619"/>
      <c r="CM35" s="619"/>
      <c r="CN35" s="619"/>
      <c r="CO35" s="619"/>
      <c r="CP35" s="619"/>
      <c r="CQ35" s="620"/>
      <c r="CR35" s="621">
        <v>16360</v>
      </c>
      <c r="CS35" s="634"/>
      <c r="CT35" s="634"/>
      <c r="CU35" s="634"/>
      <c r="CV35" s="634"/>
      <c r="CW35" s="634"/>
      <c r="CX35" s="634"/>
      <c r="CY35" s="635"/>
      <c r="CZ35" s="624">
        <v>0.3</v>
      </c>
      <c r="DA35" s="636"/>
      <c r="DB35" s="636"/>
      <c r="DC35" s="637"/>
      <c r="DD35" s="627">
        <v>11730</v>
      </c>
      <c r="DE35" s="634"/>
      <c r="DF35" s="634"/>
      <c r="DG35" s="634"/>
      <c r="DH35" s="634"/>
      <c r="DI35" s="634"/>
      <c r="DJ35" s="634"/>
      <c r="DK35" s="635"/>
      <c r="DL35" s="627">
        <v>11730</v>
      </c>
      <c r="DM35" s="634"/>
      <c r="DN35" s="634"/>
      <c r="DO35" s="634"/>
      <c r="DP35" s="634"/>
      <c r="DQ35" s="634"/>
      <c r="DR35" s="634"/>
      <c r="DS35" s="634"/>
      <c r="DT35" s="634"/>
      <c r="DU35" s="634"/>
      <c r="DV35" s="635"/>
      <c r="DW35" s="624">
        <v>0.3</v>
      </c>
      <c r="DX35" s="636"/>
      <c r="DY35" s="636"/>
      <c r="DZ35" s="636"/>
      <c r="EA35" s="636"/>
      <c r="EB35" s="636"/>
      <c r="EC35" s="648"/>
    </row>
    <row r="36" spans="2:133" ht="11.25" customHeight="1" x14ac:dyDescent="0.15">
      <c r="B36" s="618" t="s">
        <v>315</v>
      </c>
      <c r="C36" s="619"/>
      <c r="D36" s="619"/>
      <c r="E36" s="619"/>
      <c r="F36" s="619"/>
      <c r="G36" s="619"/>
      <c r="H36" s="619"/>
      <c r="I36" s="619"/>
      <c r="J36" s="619"/>
      <c r="K36" s="619"/>
      <c r="L36" s="619"/>
      <c r="M36" s="619"/>
      <c r="N36" s="619"/>
      <c r="O36" s="619"/>
      <c r="P36" s="619"/>
      <c r="Q36" s="620"/>
      <c r="R36" s="621">
        <v>362243</v>
      </c>
      <c r="S36" s="622"/>
      <c r="T36" s="622"/>
      <c r="U36" s="622"/>
      <c r="V36" s="622"/>
      <c r="W36" s="622"/>
      <c r="X36" s="622"/>
      <c r="Y36" s="623"/>
      <c r="Z36" s="659">
        <v>5.4</v>
      </c>
      <c r="AA36" s="659"/>
      <c r="AB36" s="659"/>
      <c r="AC36" s="659"/>
      <c r="AD36" s="660" t="s">
        <v>121</v>
      </c>
      <c r="AE36" s="660"/>
      <c r="AF36" s="660"/>
      <c r="AG36" s="660"/>
      <c r="AH36" s="660"/>
      <c r="AI36" s="660"/>
      <c r="AJ36" s="660"/>
      <c r="AK36" s="660"/>
      <c r="AL36" s="624" t="s">
        <v>121</v>
      </c>
      <c r="AM36" s="625"/>
      <c r="AN36" s="625"/>
      <c r="AO36" s="661"/>
      <c r="AP36" s="210"/>
      <c r="AQ36" s="670" t="s">
        <v>316</v>
      </c>
      <c r="AR36" s="671"/>
      <c r="AS36" s="671"/>
      <c r="AT36" s="671"/>
      <c r="AU36" s="671"/>
      <c r="AV36" s="671"/>
      <c r="AW36" s="671"/>
      <c r="AX36" s="671"/>
      <c r="AY36" s="672"/>
      <c r="AZ36" s="676">
        <v>775830</v>
      </c>
      <c r="BA36" s="677"/>
      <c r="BB36" s="677"/>
      <c r="BC36" s="677"/>
      <c r="BD36" s="677"/>
      <c r="BE36" s="677"/>
      <c r="BF36" s="678"/>
      <c r="BG36" s="679" t="s">
        <v>317</v>
      </c>
      <c r="BH36" s="680"/>
      <c r="BI36" s="680"/>
      <c r="BJ36" s="680"/>
      <c r="BK36" s="680"/>
      <c r="BL36" s="680"/>
      <c r="BM36" s="680"/>
      <c r="BN36" s="680"/>
      <c r="BO36" s="680"/>
      <c r="BP36" s="680"/>
      <c r="BQ36" s="680"/>
      <c r="BR36" s="680"/>
      <c r="BS36" s="680"/>
      <c r="BT36" s="680"/>
      <c r="BU36" s="681"/>
      <c r="BV36" s="676">
        <v>22483</v>
      </c>
      <c r="BW36" s="677"/>
      <c r="BX36" s="677"/>
      <c r="BY36" s="677"/>
      <c r="BZ36" s="677"/>
      <c r="CA36" s="677"/>
      <c r="CB36" s="678"/>
      <c r="CD36" s="618" t="s">
        <v>318</v>
      </c>
      <c r="CE36" s="619"/>
      <c r="CF36" s="619"/>
      <c r="CG36" s="619"/>
      <c r="CH36" s="619"/>
      <c r="CI36" s="619"/>
      <c r="CJ36" s="619"/>
      <c r="CK36" s="619"/>
      <c r="CL36" s="619"/>
      <c r="CM36" s="619"/>
      <c r="CN36" s="619"/>
      <c r="CO36" s="619"/>
      <c r="CP36" s="619"/>
      <c r="CQ36" s="620"/>
      <c r="CR36" s="621">
        <v>1024973</v>
      </c>
      <c r="CS36" s="622"/>
      <c r="CT36" s="622"/>
      <c r="CU36" s="622"/>
      <c r="CV36" s="622"/>
      <c r="CW36" s="622"/>
      <c r="CX36" s="622"/>
      <c r="CY36" s="623"/>
      <c r="CZ36" s="624">
        <v>16</v>
      </c>
      <c r="DA36" s="636"/>
      <c r="DB36" s="636"/>
      <c r="DC36" s="637"/>
      <c r="DD36" s="627">
        <v>952161</v>
      </c>
      <c r="DE36" s="622"/>
      <c r="DF36" s="622"/>
      <c r="DG36" s="622"/>
      <c r="DH36" s="622"/>
      <c r="DI36" s="622"/>
      <c r="DJ36" s="622"/>
      <c r="DK36" s="623"/>
      <c r="DL36" s="627">
        <v>558413</v>
      </c>
      <c r="DM36" s="622"/>
      <c r="DN36" s="622"/>
      <c r="DO36" s="622"/>
      <c r="DP36" s="622"/>
      <c r="DQ36" s="622"/>
      <c r="DR36" s="622"/>
      <c r="DS36" s="622"/>
      <c r="DT36" s="622"/>
      <c r="DU36" s="622"/>
      <c r="DV36" s="623"/>
      <c r="DW36" s="624">
        <v>14.4</v>
      </c>
      <c r="DX36" s="636"/>
      <c r="DY36" s="636"/>
      <c r="DZ36" s="636"/>
      <c r="EA36" s="636"/>
      <c r="EB36" s="636"/>
      <c r="EC36" s="648"/>
    </row>
    <row r="37" spans="2:133" ht="11.25" customHeight="1" x14ac:dyDescent="0.15">
      <c r="B37" s="618" t="s">
        <v>319</v>
      </c>
      <c r="C37" s="619"/>
      <c r="D37" s="619"/>
      <c r="E37" s="619"/>
      <c r="F37" s="619"/>
      <c r="G37" s="619"/>
      <c r="H37" s="619"/>
      <c r="I37" s="619"/>
      <c r="J37" s="619"/>
      <c r="K37" s="619"/>
      <c r="L37" s="619"/>
      <c r="M37" s="619"/>
      <c r="N37" s="619"/>
      <c r="O37" s="619"/>
      <c r="P37" s="619"/>
      <c r="Q37" s="620"/>
      <c r="R37" s="621">
        <v>185347</v>
      </c>
      <c r="S37" s="622"/>
      <c r="T37" s="622"/>
      <c r="U37" s="622"/>
      <c r="V37" s="622"/>
      <c r="W37" s="622"/>
      <c r="X37" s="622"/>
      <c r="Y37" s="623"/>
      <c r="Z37" s="659">
        <v>2.7</v>
      </c>
      <c r="AA37" s="659"/>
      <c r="AB37" s="659"/>
      <c r="AC37" s="659"/>
      <c r="AD37" s="660">
        <v>7</v>
      </c>
      <c r="AE37" s="660"/>
      <c r="AF37" s="660"/>
      <c r="AG37" s="660"/>
      <c r="AH37" s="660"/>
      <c r="AI37" s="660"/>
      <c r="AJ37" s="660"/>
      <c r="AK37" s="660"/>
      <c r="AL37" s="624">
        <v>0</v>
      </c>
      <c r="AM37" s="625"/>
      <c r="AN37" s="625"/>
      <c r="AO37" s="661"/>
      <c r="AQ37" s="654" t="s">
        <v>320</v>
      </c>
      <c r="AR37" s="655"/>
      <c r="AS37" s="655"/>
      <c r="AT37" s="655"/>
      <c r="AU37" s="655"/>
      <c r="AV37" s="655"/>
      <c r="AW37" s="655"/>
      <c r="AX37" s="655"/>
      <c r="AY37" s="656"/>
      <c r="AZ37" s="621">
        <v>264050</v>
      </c>
      <c r="BA37" s="622"/>
      <c r="BB37" s="622"/>
      <c r="BC37" s="622"/>
      <c r="BD37" s="634"/>
      <c r="BE37" s="634"/>
      <c r="BF37" s="657"/>
      <c r="BG37" s="618" t="s">
        <v>321</v>
      </c>
      <c r="BH37" s="619"/>
      <c r="BI37" s="619"/>
      <c r="BJ37" s="619"/>
      <c r="BK37" s="619"/>
      <c r="BL37" s="619"/>
      <c r="BM37" s="619"/>
      <c r="BN37" s="619"/>
      <c r="BO37" s="619"/>
      <c r="BP37" s="619"/>
      <c r="BQ37" s="619"/>
      <c r="BR37" s="619"/>
      <c r="BS37" s="619"/>
      <c r="BT37" s="619"/>
      <c r="BU37" s="620"/>
      <c r="BV37" s="621">
        <v>12966</v>
      </c>
      <c r="BW37" s="622"/>
      <c r="BX37" s="622"/>
      <c r="BY37" s="622"/>
      <c r="BZ37" s="622"/>
      <c r="CA37" s="622"/>
      <c r="CB37" s="658"/>
      <c r="CD37" s="618" t="s">
        <v>322</v>
      </c>
      <c r="CE37" s="619"/>
      <c r="CF37" s="619"/>
      <c r="CG37" s="619"/>
      <c r="CH37" s="619"/>
      <c r="CI37" s="619"/>
      <c r="CJ37" s="619"/>
      <c r="CK37" s="619"/>
      <c r="CL37" s="619"/>
      <c r="CM37" s="619"/>
      <c r="CN37" s="619"/>
      <c r="CO37" s="619"/>
      <c r="CP37" s="619"/>
      <c r="CQ37" s="620"/>
      <c r="CR37" s="621">
        <v>313587</v>
      </c>
      <c r="CS37" s="634"/>
      <c r="CT37" s="634"/>
      <c r="CU37" s="634"/>
      <c r="CV37" s="634"/>
      <c r="CW37" s="634"/>
      <c r="CX37" s="634"/>
      <c r="CY37" s="635"/>
      <c r="CZ37" s="624">
        <v>4.9000000000000004</v>
      </c>
      <c r="DA37" s="636"/>
      <c r="DB37" s="636"/>
      <c r="DC37" s="637"/>
      <c r="DD37" s="627">
        <v>313587</v>
      </c>
      <c r="DE37" s="634"/>
      <c r="DF37" s="634"/>
      <c r="DG37" s="634"/>
      <c r="DH37" s="634"/>
      <c r="DI37" s="634"/>
      <c r="DJ37" s="634"/>
      <c r="DK37" s="635"/>
      <c r="DL37" s="627">
        <v>308879</v>
      </c>
      <c r="DM37" s="634"/>
      <c r="DN37" s="634"/>
      <c r="DO37" s="634"/>
      <c r="DP37" s="634"/>
      <c r="DQ37" s="634"/>
      <c r="DR37" s="634"/>
      <c r="DS37" s="634"/>
      <c r="DT37" s="634"/>
      <c r="DU37" s="634"/>
      <c r="DV37" s="635"/>
      <c r="DW37" s="624">
        <v>8</v>
      </c>
      <c r="DX37" s="636"/>
      <c r="DY37" s="636"/>
      <c r="DZ37" s="636"/>
      <c r="EA37" s="636"/>
      <c r="EB37" s="636"/>
      <c r="EC37" s="648"/>
    </row>
    <row r="38" spans="2:133" ht="11.25" customHeight="1" x14ac:dyDescent="0.15">
      <c r="B38" s="618" t="s">
        <v>323</v>
      </c>
      <c r="C38" s="619"/>
      <c r="D38" s="619"/>
      <c r="E38" s="619"/>
      <c r="F38" s="619"/>
      <c r="G38" s="619"/>
      <c r="H38" s="619"/>
      <c r="I38" s="619"/>
      <c r="J38" s="619"/>
      <c r="K38" s="619"/>
      <c r="L38" s="619"/>
      <c r="M38" s="619"/>
      <c r="N38" s="619"/>
      <c r="O38" s="619"/>
      <c r="P38" s="619"/>
      <c r="Q38" s="620"/>
      <c r="R38" s="621">
        <v>293500</v>
      </c>
      <c r="S38" s="622"/>
      <c r="T38" s="622"/>
      <c r="U38" s="622"/>
      <c r="V38" s="622"/>
      <c r="W38" s="622"/>
      <c r="X38" s="622"/>
      <c r="Y38" s="623"/>
      <c r="Z38" s="659">
        <v>4.3</v>
      </c>
      <c r="AA38" s="659"/>
      <c r="AB38" s="659"/>
      <c r="AC38" s="659"/>
      <c r="AD38" s="660" t="s">
        <v>121</v>
      </c>
      <c r="AE38" s="660"/>
      <c r="AF38" s="660"/>
      <c r="AG38" s="660"/>
      <c r="AH38" s="660"/>
      <c r="AI38" s="660"/>
      <c r="AJ38" s="660"/>
      <c r="AK38" s="660"/>
      <c r="AL38" s="624" t="s">
        <v>121</v>
      </c>
      <c r="AM38" s="625"/>
      <c r="AN38" s="625"/>
      <c r="AO38" s="661"/>
      <c r="AQ38" s="654" t="s">
        <v>324</v>
      </c>
      <c r="AR38" s="655"/>
      <c r="AS38" s="655"/>
      <c r="AT38" s="655"/>
      <c r="AU38" s="655"/>
      <c r="AV38" s="655"/>
      <c r="AW38" s="655"/>
      <c r="AX38" s="655"/>
      <c r="AY38" s="656"/>
      <c r="AZ38" s="621">
        <v>33672</v>
      </c>
      <c r="BA38" s="622"/>
      <c r="BB38" s="622"/>
      <c r="BC38" s="622"/>
      <c r="BD38" s="634"/>
      <c r="BE38" s="634"/>
      <c r="BF38" s="657"/>
      <c r="BG38" s="618" t="s">
        <v>325</v>
      </c>
      <c r="BH38" s="619"/>
      <c r="BI38" s="619"/>
      <c r="BJ38" s="619"/>
      <c r="BK38" s="619"/>
      <c r="BL38" s="619"/>
      <c r="BM38" s="619"/>
      <c r="BN38" s="619"/>
      <c r="BO38" s="619"/>
      <c r="BP38" s="619"/>
      <c r="BQ38" s="619"/>
      <c r="BR38" s="619"/>
      <c r="BS38" s="619"/>
      <c r="BT38" s="619"/>
      <c r="BU38" s="620"/>
      <c r="BV38" s="621">
        <v>1742</v>
      </c>
      <c r="BW38" s="622"/>
      <c r="BX38" s="622"/>
      <c r="BY38" s="622"/>
      <c r="BZ38" s="622"/>
      <c r="CA38" s="622"/>
      <c r="CB38" s="658"/>
      <c r="CD38" s="618" t="s">
        <v>326</v>
      </c>
      <c r="CE38" s="619"/>
      <c r="CF38" s="619"/>
      <c r="CG38" s="619"/>
      <c r="CH38" s="619"/>
      <c r="CI38" s="619"/>
      <c r="CJ38" s="619"/>
      <c r="CK38" s="619"/>
      <c r="CL38" s="619"/>
      <c r="CM38" s="619"/>
      <c r="CN38" s="619"/>
      <c r="CO38" s="619"/>
      <c r="CP38" s="619"/>
      <c r="CQ38" s="620"/>
      <c r="CR38" s="621">
        <v>477448</v>
      </c>
      <c r="CS38" s="622"/>
      <c r="CT38" s="622"/>
      <c r="CU38" s="622"/>
      <c r="CV38" s="622"/>
      <c r="CW38" s="622"/>
      <c r="CX38" s="622"/>
      <c r="CY38" s="623"/>
      <c r="CZ38" s="624">
        <v>7.4</v>
      </c>
      <c r="DA38" s="636"/>
      <c r="DB38" s="636"/>
      <c r="DC38" s="637"/>
      <c r="DD38" s="627">
        <v>382958</v>
      </c>
      <c r="DE38" s="622"/>
      <c r="DF38" s="622"/>
      <c r="DG38" s="622"/>
      <c r="DH38" s="622"/>
      <c r="DI38" s="622"/>
      <c r="DJ38" s="622"/>
      <c r="DK38" s="623"/>
      <c r="DL38" s="627">
        <v>371774</v>
      </c>
      <c r="DM38" s="622"/>
      <c r="DN38" s="622"/>
      <c r="DO38" s="622"/>
      <c r="DP38" s="622"/>
      <c r="DQ38" s="622"/>
      <c r="DR38" s="622"/>
      <c r="DS38" s="622"/>
      <c r="DT38" s="622"/>
      <c r="DU38" s="622"/>
      <c r="DV38" s="623"/>
      <c r="DW38" s="624">
        <v>9.6</v>
      </c>
      <c r="DX38" s="636"/>
      <c r="DY38" s="636"/>
      <c r="DZ38" s="636"/>
      <c r="EA38" s="636"/>
      <c r="EB38" s="636"/>
      <c r="EC38" s="648"/>
    </row>
    <row r="39" spans="2:133" ht="11.25" customHeight="1" x14ac:dyDescent="0.15">
      <c r="B39" s="618" t="s">
        <v>327</v>
      </c>
      <c r="C39" s="619"/>
      <c r="D39" s="619"/>
      <c r="E39" s="619"/>
      <c r="F39" s="619"/>
      <c r="G39" s="619"/>
      <c r="H39" s="619"/>
      <c r="I39" s="619"/>
      <c r="J39" s="619"/>
      <c r="K39" s="619"/>
      <c r="L39" s="619"/>
      <c r="M39" s="619"/>
      <c r="N39" s="619"/>
      <c r="O39" s="619"/>
      <c r="P39" s="619"/>
      <c r="Q39" s="620"/>
      <c r="R39" s="621" t="s">
        <v>121</v>
      </c>
      <c r="S39" s="622"/>
      <c r="T39" s="622"/>
      <c r="U39" s="622"/>
      <c r="V39" s="622"/>
      <c r="W39" s="622"/>
      <c r="X39" s="622"/>
      <c r="Y39" s="623"/>
      <c r="Z39" s="659" t="s">
        <v>121</v>
      </c>
      <c r="AA39" s="659"/>
      <c r="AB39" s="659"/>
      <c r="AC39" s="659"/>
      <c r="AD39" s="660" t="s">
        <v>121</v>
      </c>
      <c r="AE39" s="660"/>
      <c r="AF39" s="660"/>
      <c r="AG39" s="660"/>
      <c r="AH39" s="660"/>
      <c r="AI39" s="660"/>
      <c r="AJ39" s="660"/>
      <c r="AK39" s="660"/>
      <c r="AL39" s="624" t="s">
        <v>121</v>
      </c>
      <c r="AM39" s="625"/>
      <c r="AN39" s="625"/>
      <c r="AO39" s="661"/>
      <c r="AQ39" s="654" t="s">
        <v>328</v>
      </c>
      <c r="AR39" s="655"/>
      <c r="AS39" s="655"/>
      <c r="AT39" s="655"/>
      <c r="AU39" s="655"/>
      <c r="AV39" s="655"/>
      <c r="AW39" s="655"/>
      <c r="AX39" s="655"/>
      <c r="AY39" s="656"/>
      <c r="AZ39" s="621">
        <v>660</v>
      </c>
      <c r="BA39" s="622"/>
      <c r="BB39" s="622"/>
      <c r="BC39" s="622"/>
      <c r="BD39" s="634"/>
      <c r="BE39" s="634"/>
      <c r="BF39" s="657"/>
      <c r="BG39" s="618" t="s">
        <v>329</v>
      </c>
      <c r="BH39" s="619"/>
      <c r="BI39" s="619"/>
      <c r="BJ39" s="619"/>
      <c r="BK39" s="619"/>
      <c r="BL39" s="619"/>
      <c r="BM39" s="619"/>
      <c r="BN39" s="619"/>
      <c r="BO39" s="619"/>
      <c r="BP39" s="619"/>
      <c r="BQ39" s="619"/>
      <c r="BR39" s="619"/>
      <c r="BS39" s="619"/>
      <c r="BT39" s="619"/>
      <c r="BU39" s="620"/>
      <c r="BV39" s="621">
        <v>2749</v>
      </c>
      <c r="BW39" s="622"/>
      <c r="BX39" s="622"/>
      <c r="BY39" s="622"/>
      <c r="BZ39" s="622"/>
      <c r="CA39" s="622"/>
      <c r="CB39" s="658"/>
      <c r="CD39" s="618" t="s">
        <v>330</v>
      </c>
      <c r="CE39" s="619"/>
      <c r="CF39" s="619"/>
      <c r="CG39" s="619"/>
      <c r="CH39" s="619"/>
      <c r="CI39" s="619"/>
      <c r="CJ39" s="619"/>
      <c r="CK39" s="619"/>
      <c r="CL39" s="619"/>
      <c r="CM39" s="619"/>
      <c r="CN39" s="619"/>
      <c r="CO39" s="619"/>
      <c r="CP39" s="619"/>
      <c r="CQ39" s="620"/>
      <c r="CR39" s="621">
        <v>119956</v>
      </c>
      <c r="CS39" s="634"/>
      <c r="CT39" s="634"/>
      <c r="CU39" s="634"/>
      <c r="CV39" s="634"/>
      <c r="CW39" s="634"/>
      <c r="CX39" s="634"/>
      <c r="CY39" s="635"/>
      <c r="CZ39" s="624">
        <v>1.9</v>
      </c>
      <c r="DA39" s="636"/>
      <c r="DB39" s="636"/>
      <c r="DC39" s="637"/>
      <c r="DD39" s="627">
        <v>31735</v>
      </c>
      <c r="DE39" s="634"/>
      <c r="DF39" s="634"/>
      <c r="DG39" s="634"/>
      <c r="DH39" s="634"/>
      <c r="DI39" s="634"/>
      <c r="DJ39" s="634"/>
      <c r="DK39" s="635"/>
      <c r="DL39" s="627" t="s">
        <v>121</v>
      </c>
      <c r="DM39" s="634"/>
      <c r="DN39" s="634"/>
      <c r="DO39" s="634"/>
      <c r="DP39" s="634"/>
      <c r="DQ39" s="634"/>
      <c r="DR39" s="634"/>
      <c r="DS39" s="634"/>
      <c r="DT39" s="634"/>
      <c r="DU39" s="634"/>
      <c r="DV39" s="635"/>
      <c r="DW39" s="624" t="s">
        <v>121</v>
      </c>
      <c r="DX39" s="636"/>
      <c r="DY39" s="636"/>
      <c r="DZ39" s="636"/>
      <c r="EA39" s="636"/>
      <c r="EB39" s="636"/>
      <c r="EC39" s="648"/>
    </row>
    <row r="40" spans="2:133" ht="11.25" customHeight="1" x14ac:dyDescent="0.15">
      <c r="B40" s="618" t="s">
        <v>331</v>
      </c>
      <c r="C40" s="619"/>
      <c r="D40" s="619"/>
      <c r="E40" s="619"/>
      <c r="F40" s="619"/>
      <c r="G40" s="619"/>
      <c r="H40" s="619"/>
      <c r="I40" s="619"/>
      <c r="J40" s="619"/>
      <c r="K40" s="619"/>
      <c r="L40" s="619"/>
      <c r="M40" s="619"/>
      <c r="N40" s="619"/>
      <c r="O40" s="619"/>
      <c r="P40" s="619"/>
      <c r="Q40" s="620"/>
      <c r="R40" s="621">
        <v>11500</v>
      </c>
      <c r="S40" s="622"/>
      <c r="T40" s="622"/>
      <c r="U40" s="622"/>
      <c r="V40" s="622"/>
      <c r="W40" s="622"/>
      <c r="X40" s="622"/>
      <c r="Y40" s="623"/>
      <c r="Z40" s="659">
        <v>0.2</v>
      </c>
      <c r="AA40" s="659"/>
      <c r="AB40" s="659"/>
      <c r="AC40" s="659"/>
      <c r="AD40" s="660" t="s">
        <v>121</v>
      </c>
      <c r="AE40" s="660"/>
      <c r="AF40" s="660"/>
      <c r="AG40" s="660"/>
      <c r="AH40" s="660"/>
      <c r="AI40" s="660"/>
      <c r="AJ40" s="660"/>
      <c r="AK40" s="660"/>
      <c r="AL40" s="624" t="s">
        <v>121</v>
      </c>
      <c r="AM40" s="625"/>
      <c r="AN40" s="625"/>
      <c r="AO40" s="661"/>
      <c r="AQ40" s="654" t="s">
        <v>332</v>
      </c>
      <c r="AR40" s="655"/>
      <c r="AS40" s="655"/>
      <c r="AT40" s="655"/>
      <c r="AU40" s="655"/>
      <c r="AV40" s="655"/>
      <c r="AW40" s="655"/>
      <c r="AX40" s="655"/>
      <c r="AY40" s="656"/>
      <c r="AZ40" s="621" t="s">
        <v>121</v>
      </c>
      <c r="BA40" s="622"/>
      <c r="BB40" s="622"/>
      <c r="BC40" s="622"/>
      <c r="BD40" s="634"/>
      <c r="BE40" s="634"/>
      <c r="BF40" s="657"/>
      <c r="BG40" s="662" t="s">
        <v>333</v>
      </c>
      <c r="BH40" s="663"/>
      <c r="BI40" s="663"/>
      <c r="BJ40" s="663"/>
      <c r="BK40" s="663"/>
      <c r="BL40" s="211"/>
      <c r="BM40" s="619" t="s">
        <v>334</v>
      </c>
      <c r="BN40" s="619"/>
      <c r="BO40" s="619"/>
      <c r="BP40" s="619"/>
      <c r="BQ40" s="619"/>
      <c r="BR40" s="619"/>
      <c r="BS40" s="619"/>
      <c r="BT40" s="619"/>
      <c r="BU40" s="620"/>
      <c r="BV40" s="621">
        <v>103</v>
      </c>
      <c r="BW40" s="622"/>
      <c r="BX40" s="622"/>
      <c r="BY40" s="622"/>
      <c r="BZ40" s="622"/>
      <c r="CA40" s="622"/>
      <c r="CB40" s="658"/>
      <c r="CD40" s="618" t="s">
        <v>335</v>
      </c>
      <c r="CE40" s="619"/>
      <c r="CF40" s="619"/>
      <c r="CG40" s="619"/>
      <c r="CH40" s="619"/>
      <c r="CI40" s="619"/>
      <c r="CJ40" s="619"/>
      <c r="CK40" s="619"/>
      <c r="CL40" s="619"/>
      <c r="CM40" s="619"/>
      <c r="CN40" s="619"/>
      <c r="CO40" s="619"/>
      <c r="CP40" s="619"/>
      <c r="CQ40" s="620"/>
      <c r="CR40" s="621">
        <v>7529</v>
      </c>
      <c r="CS40" s="622"/>
      <c r="CT40" s="622"/>
      <c r="CU40" s="622"/>
      <c r="CV40" s="622"/>
      <c r="CW40" s="622"/>
      <c r="CX40" s="622"/>
      <c r="CY40" s="623"/>
      <c r="CZ40" s="624">
        <v>0.1</v>
      </c>
      <c r="DA40" s="636"/>
      <c r="DB40" s="636"/>
      <c r="DC40" s="637"/>
      <c r="DD40" s="627">
        <v>7529</v>
      </c>
      <c r="DE40" s="622"/>
      <c r="DF40" s="622"/>
      <c r="DG40" s="622"/>
      <c r="DH40" s="622"/>
      <c r="DI40" s="622"/>
      <c r="DJ40" s="622"/>
      <c r="DK40" s="623"/>
      <c r="DL40" s="627" t="s">
        <v>121</v>
      </c>
      <c r="DM40" s="622"/>
      <c r="DN40" s="622"/>
      <c r="DO40" s="622"/>
      <c r="DP40" s="622"/>
      <c r="DQ40" s="622"/>
      <c r="DR40" s="622"/>
      <c r="DS40" s="622"/>
      <c r="DT40" s="622"/>
      <c r="DU40" s="622"/>
      <c r="DV40" s="623"/>
      <c r="DW40" s="624" t="s">
        <v>121</v>
      </c>
      <c r="DX40" s="636"/>
      <c r="DY40" s="636"/>
      <c r="DZ40" s="636"/>
      <c r="EA40" s="636"/>
      <c r="EB40" s="636"/>
      <c r="EC40" s="648"/>
    </row>
    <row r="41" spans="2:133" ht="11.25" customHeight="1" x14ac:dyDescent="0.15">
      <c r="B41" s="602" t="s">
        <v>336</v>
      </c>
      <c r="C41" s="603"/>
      <c r="D41" s="603"/>
      <c r="E41" s="603"/>
      <c r="F41" s="603"/>
      <c r="G41" s="603"/>
      <c r="H41" s="603"/>
      <c r="I41" s="603"/>
      <c r="J41" s="603"/>
      <c r="K41" s="603"/>
      <c r="L41" s="603"/>
      <c r="M41" s="603"/>
      <c r="N41" s="603"/>
      <c r="O41" s="603"/>
      <c r="P41" s="603"/>
      <c r="Q41" s="604"/>
      <c r="R41" s="605">
        <v>6761796</v>
      </c>
      <c r="S41" s="646"/>
      <c r="T41" s="646"/>
      <c r="U41" s="646"/>
      <c r="V41" s="646"/>
      <c r="W41" s="646"/>
      <c r="X41" s="646"/>
      <c r="Y41" s="649"/>
      <c r="Z41" s="650">
        <v>100</v>
      </c>
      <c r="AA41" s="650"/>
      <c r="AB41" s="650"/>
      <c r="AC41" s="650"/>
      <c r="AD41" s="651">
        <v>3858790</v>
      </c>
      <c r="AE41" s="651"/>
      <c r="AF41" s="651"/>
      <c r="AG41" s="651"/>
      <c r="AH41" s="651"/>
      <c r="AI41" s="651"/>
      <c r="AJ41" s="651"/>
      <c r="AK41" s="651"/>
      <c r="AL41" s="608">
        <v>100</v>
      </c>
      <c r="AM41" s="652"/>
      <c r="AN41" s="652"/>
      <c r="AO41" s="653"/>
      <c r="AQ41" s="654" t="s">
        <v>337</v>
      </c>
      <c r="AR41" s="655"/>
      <c r="AS41" s="655"/>
      <c r="AT41" s="655"/>
      <c r="AU41" s="655"/>
      <c r="AV41" s="655"/>
      <c r="AW41" s="655"/>
      <c r="AX41" s="655"/>
      <c r="AY41" s="656"/>
      <c r="AZ41" s="621">
        <v>111391</v>
      </c>
      <c r="BA41" s="622"/>
      <c r="BB41" s="622"/>
      <c r="BC41" s="622"/>
      <c r="BD41" s="634"/>
      <c r="BE41" s="634"/>
      <c r="BF41" s="657"/>
      <c r="BG41" s="662"/>
      <c r="BH41" s="663"/>
      <c r="BI41" s="663"/>
      <c r="BJ41" s="663"/>
      <c r="BK41" s="663"/>
      <c r="BL41" s="211"/>
      <c r="BM41" s="619" t="s">
        <v>338</v>
      </c>
      <c r="BN41" s="619"/>
      <c r="BO41" s="619"/>
      <c r="BP41" s="619"/>
      <c r="BQ41" s="619"/>
      <c r="BR41" s="619"/>
      <c r="BS41" s="619"/>
      <c r="BT41" s="619"/>
      <c r="BU41" s="620"/>
      <c r="BV41" s="621">
        <v>1</v>
      </c>
      <c r="BW41" s="622"/>
      <c r="BX41" s="622"/>
      <c r="BY41" s="622"/>
      <c r="BZ41" s="622"/>
      <c r="CA41" s="622"/>
      <c r="CB41" s="658"/>
      <c r="CD41" s="618" t="s">
        <v>339</v>
      </c>
      <c r="CE41" s="619"/>
      <c r="CF41" s="619"/>
      <c r="CG41" s="619"/>
      <c r="CH41" s="619"/>
      <c r="CI41" s="619"/>
      <c r="CJ41" s="619"/>
      <c r="CK41" s="619"/>
      <c r="CL41" s="619"/>
      <c r="CM41" s="619"/>
      <c r="CN41" s="619"/>
      <c r="CO41" s="619"/>
      <c r="CP41" s="619"/>
      <c r="CQ41" s="620"/>
      <c r="CR41" s="621" t="s">
        <v>121</v>
      </c>
      <c r="CS41" s="634"/>
      <c r="CT41" s="634"/>
      <c r="CU41" s="634"/>
      <c r="CV41" s="634"/>
      <c r="CW41" s="634"/>
      <c r="CX41" s="634"/>
      <c r="CY41" s="635"/>
      <c r="CZ41" s="624" t="s">
        <v>121</v>
      </c>
      <c r="DA41" s="636"/>
      <c r="DB41" s="636"/>
      <c r="DC41" s="637"/>
      <c r="DD41" s="627" t="s">
        <v>121</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15">
      <c r="AQ42" s="666" t="s">
        <v>340</v>
      </c>
      <c r="AR42" s="667"/>
      <c r="AS42" s="667"/>
      <c r="AT42" s="667"/>
      <c r="AU42" s="667"/>
      <c r="AV42" s="667"/>
      <c r="AW42" s="667"/>
      <c r="AX42" s="667"/>
      <c r="AY42" s="668"/>
      <c r="AZ42" s="605">
        <v>366057</v>
      </c>
      <c r="BA42" s="646"/>
      <c r="BB42" s="646"/>
      <c r="BC42" s="646"/>
      <c r="BD42" s="606"/>
      <c r="BE42" s="606"/>
      <c r="BF42" s="669"/>
      <c r="BG42" s="664"/>
      <c r="BH42" s="665"/>
      <c r="BI42" s="665"/>
      <c r="BJ42" s="665"/>
      <c r="BK42" s="665"/>
      <c r="BL42" s="212"/>
      <c r="BM42" s="603" t="s">
        <v>341</v>
      </c>
      <c r="BN42" s="603"/>
      <c r="BO42" s="603"/>
      <c r="BP42" s="603"/>
      <c r="BQ42" s="603"/>
      <c r="BR42" s="603"/>
      <c r="BS42" s="603"/>
      <c r="BT42" s="603"/>
      <c r="BU42" s="604"/>
      <c r="BV42" s="605">
        <v>372</v>
      </c>
      <c r="BW42" s="646"/>
      <c r="BX42" s="646"/>
      <c r="BY42" s="646"/>
      <c r="BZ42" s="646"/>
      <c r="CA42" s="646"/>
      <c r="CB42" s="647"/>
      <c r="CD42" s="618" t="s">
        <v>342</v>
      </c>
      <c r="CE42" s="619"/>
      <c r="CF42" s="619"/>
      <c r="CG42" s="619"/>
      <c r="CH42" s="619"/>
      <c r="CI42" s="619"/>
      <c r="CJ42" s="619"/>
      <c r="CK42" s="619"/>
      <c r="CL42" s="619"/>
      <c r="CM42" s="619"/>
      <c r="CN42" s="619"/>
      <c r="CO42" s="619"/>
      <c r="CP42" s="619"/>
      <c r="CQ42" s="620"/>
      <c r="CR42" s="621">
        <v>979134</v>
      </c>
      <c r="CS42" s="634"/>
      <c r="CT42" s="634"/>
      <c r="CU42" s="634"/>
      <c r="CV42" s="634"/>
      <c r="CW42" s="634"/>
      <c r="CX42" s="634"/>
      <c r="CY42" s="635"/>
      <c r="CZ42" s="624">
        <v>15.3</v>
      </c>
      <c r="DA42" s="636"/>
      <c r="DB42" s="636"/>
      <c r="DC42" s="637"/>
      <c r="DD42" s="627">
        <v>332153</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15">
      <c r="B43" s="202" t="s">
        <v>343</v>
      </c>
      <c r="CD43" s="618" t="s">
        <v>344</v>
      </c>
      <c r="CE43" s="619"/>
      <c r="CF43" s="619"/>
      <c r="CG43" s="619"/>
      <c r="CH43" s="619"/>
      <c r="CI43" s="619"/>
      <c r="CJ43" s="619"/>
      <c r="CK43" s="619"/>
      <c r="CL43" s="619"/>
      <c r="CM43" s="619"/>
      <c r="CN43" s="619"/>
      <c r="CO43" s="619"/>
      <c r="CP43" s="619"/>
      <c r="CQ43" s="620"/>
      <c r="CR43" s="621">
        <v>38607</v>
      </c>
      <c r="CS43" s="634"/>
      <c r="CT43" s="634"/>
      <c r="CU43" s="634"/>
      <c r="CV43" s="634"/>
      <c r="CW43" s="634"/>
      <c r="CX43" s="634"/>
      <c r="CY43" s="635"/>
      <c r="CZ43" s="624">
        <v>0.6</v>
      </c>
      <c r="DA43" s="636"/>
      <c r="DB43" s="636"/>
      <c r="DC43" s="637"/>
      <c r="DD43" s="627">
        <v>38607</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15">
      <c r="B44" s="638" t="s">
        <v>345</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293</v>
      </c>
      <c r="CE44" s="641"/>
      <c r="CF44" s="618" t="s">
        <v>346</v>
      </c>
      <c r="CG44" s="619"/>
      <c r="CH44" s="619"/>
      <c r="CI44" s="619"/>
      <c r="CJ44" s="619"/>
      <c r="CK44" s="619"/>
      <c r="CL44" s="619"/>
      <c r="CM44" s="619"/>
      <c r="CN44" s="619"/>
      <c r="CO44" s="619"/>
      <c r="CP44" s="619"/>
      <c r="CQ44" s="620"/>
      <c r="CR44" s="621">
        <v>979134</v>
      </c>
      <c r="CS44" s="622"/>
      <c r="CT44" s="622"/>
      <c r="CU44" s="622"/>
      <c r="CV44" s="622"/>
      <c r="CW44" s="622"/>
      <c r="CX44" s="622"/>
      <c r="CY44" s="623"/>
      <c r="CZ44" s="624">
        <v>15.3</v>
      </c>
      <c r="DA44" s="625"/>
      <c r="DB44" s="625"/>
      <c r="DC44" s="626"/>
      <c r="DD44" s="627">
        <v>332153</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15">
      <c r="B45" s="638" t="s">
        <v>347</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348</v>
      </c>
      <c r="CG45" s="619"/>
      <c r="CH45" s="619"/>
      <c r="CI45" s="619"/>
      <c r="CJ45" s="619"/>
      <c r="CK45" s="619"/>
      <c r="CL45" s="619"/>
      <c r="CM45" s="619"/>
      <c r="CN45" s="619"/>
      <c r="CO45" s="619"/>
      <c r="CP45" s="619"/>
      <c r="CQ45" s="620"/>
      <c r="CR45" s="621">
        <v>589111</v>
      </c>
      <c r="CS45" s="634"/>
      <c r="CT45" s="634"/>
      <c r="CU45" s="634"/>
      <c r="CV45" s="634"/>
      <c r="CW45" s="634"/>
      <c r="CX45" s="634"/>
      <c r="CY45" s="635"/>
      <c r="CZ45" s="624">
        <v>9.1999999999999993</v>
      </c>
      <c r="DA45" s="636"/>
      <c r="DB45" s="636"/>
      <c r="DC45" s="637"/>
      <c r="DD45" s="627">
        <v>72430</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15">
      <c r="B46" s="213"/>
      <c r="CD46" s="642"/>
      <c r="CE46" s="643"/>
      <c r="CF46" s="618" t="s">
        <v>349</v>
      </c>
      <c r="CG46" s="619"/>
      <c r="CH46" s="619"/>
      <c r="CI46" s="619"/>
      <c r="CJ46" s="619"/>
      <c r="CK46" s="619"/>
      <c r="CL46" s="619"/>
      <c r="CM46" s="619"/>
      <c r="CN46" s="619"/>
      <c r="CO46" s="619"/>
      <c r="CP46" s="619"/>
      <c r="CQ46" s="620"/>
      <c r="CR46" s="621">
        <v>383475</v>
      </c>
      <c r="CS46" s="622"/>
      <c r="CT46" s="622"/>
      <c r="CU46" s="622"/>
      <c r="CV46" s="622"/>
      <c r="CW46" s="622"/>
      <c r="CX46" s="622"/>
      <c r="CY46" s="623"/>
      <c r="CZ46" s="624">
        <v>6</v>
      </c>
      <c r="DA46" s="625"/>
      <c r="DB46" s="625"/>
      <c r="DC46" s="626"/>
      <c r="DD46" s="627">
        <v>253175</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15">
      <c r="B47" s="213"/>
      <c r="CD47" s="642"/>
      <c r="CE47" s="643"/>
      <c r="CF47" s="618" t="s">
        <v>350</v>
      </c>
      <c r="CG47" s="619"/>
      <c r="CH47" s="619"/>
      <c r="CI47" s="619"/>
      <c r="CJ47" s="619"/>
      <c r="CK47" s="619"/>
      <c r="CL47" s="619"/>
      <c r="CM47" s="619"/>
      <c r="CN47" s="619"/>
      <c r="CO47" s="619"/>
      <c r="CP47" s="619"/>
      <c r="CQ47" s="620"/>
      <c r="CR47" s="621" t="s">
        <v>121</v>
      </c>
      <c r="CS47" s="634"/>
      <c r="CT47" s="634"/>
      <c r="CU47" s="634"/>
      <c r="CV47" s="634"/>
      <c r="CW47" s="634"/>
      <c r="CX47" s="634"/>
      <c r="CY47" s="635"/>
      <c r="CZ47" s="624" t="s">
        <v>121</v>
      </c>
      <c r="DA47" s="636"/>
      <c r="DB47" s="636"/>
      <c r="DC47" s="637"/>
      <c r="DD47" s="627" t="s">
        <v>121</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x14ac:dyDescent="0.15">
      <c r="B48" s="213"/>
      <c r="CD48" s="644"/>
      <c r="CE48" s="645"/>
      <c r="CF48" s="618" t="s">
        <v>351</v>
      </c>
      <c r="CG48" s="619"/>
      <c r="CH48" s="619"/>
      <c r="CI48" s="619"/>
      <c r="CJ48" s="619"/>
      <c r="CK48" s="619"/>
      <c r="CL48" s="619"/>
      <c r="CM48" s="619"/>
      <c r="CN48" s="619"/>
      <c r="CO48" s="619"/>
      <c r="CP48" s="619"/>
      <c r="CQ48" s="620"/>
      <c r="CR48" s="621" t="s">
        <v>121</v>
      </c>
      <c r="CS48" s="622"/>
      <c r="CT48" s="622"/>
      <c r="CU48" s="622"/>
      <c r="CV48" s="622"/>
      <c r="CW48" s="622"/>
      <c r="CX48" s="622"/>
      <c r="CY48" s="623"/>
      <c r="CZ48" s="624" t="s">
        <v>121</v>
      </c>
      <c r="DA48" s="625"/>
      <c r="DB48" s="625"/>
      <c r="DC48" s="626"/>
      <c r="DD48" s="627" t="s">
        <v>121</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15">
      <c r="B49" s="213"/>
      <c r="CD49" s="602" t="s">
        <v>352</v>
      </c>
      <c r="CE49" s="603"/>
      <c r="CF49" s="603"/>
      <c r="CG49" s="603"/>
      <c r="CH49" s="603"/>
      <c r="CI49" s="603"/>
      <c r="CJ49" s="603"/>
      <c r="CK49" s="603"/>
      <c r="CL49" s="603"/>
      <c r="CM49" s="603"/>
      <c r="CN49" s="603"/>
      <c r="CO49" s="603"/>
      <c r="CP49" s="603"/>
      <c r="CQ49" s="604"/>
      <c r="CR49" s="605">
        <v>6414966</v>
      </c>
      <c r="CS49" s="606"/>
      <c r="CT49" s="606"/>
      <c r="CU49" s="606"/>
      <c r="CV49" s="606"/>
      <c r="CW49" s="606"/>
      <c r="CX49" s="606"/>
      <c r="CY49" s="607"/>
      <c r="CZ49" s="608">
        <v>100</v>
      </c>
      <c r="DA49" s="609"/>
      <c r="DB49" s="609"/>
      <c r="DC49" s="610"/>
      <c r="DD49" s="611">
        <v>4306740</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oTAFsCMg/mOhdut8a0PyMvHlxKLB+SCTg125MbUuroInNwnqvZxPa+wN00J27ujmsErgE1TZBYV6vl2TjvGmYw==" saltValue="AnAY9naKT2nLVjx4UIkztQ=="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O22:BR22"/>
    <mergeCell ref="BS22:CB22"/>
    <mergeCell ref="CD21:CQ21"/>
    <mergeCell ref="CR21:CY21"/>
    <mergeCell ref="CZ21:DC21"/>
    <mergeCell ref="DD21:DP21"/>
    <mergeCell ref="CD23:CQ23"/>
    <mergeCell ref="CR23:CY23"/>
    <mergeCell ref="CZ23:DC23"/>
    <mergeCell ref="DD23:DK23"/>
    <mergeCell ref="DL23:DV23"/>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DD29:DK29"/>
    <mergeCell ref="DL29:DV29"/>
    <mergeCell ref="B27:Q27"/>
    <mergeCell ref="R27:Y27"/>
    <mergeCell ref="Z27:AC27"/>
    <mergeCell ref="AD27:AK27"/>
    <mergeCell ref="AL27:AO27"/>
    <mergeCell ref="AP27:BF27"/>
    <mergeCell ref="BG27:BN27"/>
    <mergeCell ref="BO27:BR27"/>
    <mergeCell ref="BS27:CB27"/>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DL25:DV25"/>
    <mergeCell ref="DW27:EC27"/>
    <mergeCell ref="DW26:EC26"/>
    <mergeCell ref="BS26:CB26"/>
    <mergeCell ref="CD26:CQ26"/>
    <mergeCell ref="CR26:CY26"/>
    <mergeCell ref="CZ26:DC26"/>
    <mergeCell ref="DD26:DK26"/>
    <mergeCell ref="DL26:DV26"/>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AD29:AK29"/>
    <mergeCell ref="AL29:AO29"/>
    <mergeCell ref="AP29:BF29"/>
    <mergeCell ref="BG29:BN29"/>
    <mergeCell ref="BG28:BN28"/>
    <mergeCell ref="BO28:BR28"/>
    <mergeCell ref="Z32:AC32"/>
    <mergeCell ref="AD32:AK32"/>
    <mergeCell ref="AL32:AO32"/>
    <mergeCell ref="AD31:AK31"/>
    <mergeCell ref="AL31:AO31"/>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P31:AS33"/>
    <mergeCell ref="AT31:AT33"/>
    <mergeCell ref="DW30:EC30"/>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4"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19" customWidth="1"/>
    <col min="131" max="131" width="1.625" style="219" customWidth="1"/>
    <col min="132" max="16384" width="9" style="219" hidden="1"/>
  </cols>
  <sheetData>
    <row r="1" spans="1:131" ht="11.25" customHeight="1" thickBot="1" x14ac:dyDescent="0.2">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
      <c r="A2" s="1091" t="s">
        <v>353</v>
      </c>
      <c r="B2" s="1091"/>
      <c r="C2" s="1091"/>
      <c r="D2" s="1091"/>
      <c r="E2" s="1091"/>
      <c r="F2" s="1091"/>
      <c r="G2" s="1091"/>
      <c r="H2" s="1091"/>
      <c r="I2" s="1091"/>
      <c r="J2" s="1091"/>
      <c r="K2" s="1091"/>
      <c r="L2" s="1091"/>
      <c r="M2" s="1091"/>
      <c r="N2" s="1091"/>
      <c r="O2" s="1091"/>
      <c r="P2" s="1091"/>
      <c r="Q2" s="1091"/>
      <c r="R2" s="1091"/>
      <c r="S2" s="1091"/>
      <c r="T2" s="1091"/>
      <c r="U2" s="1091"/>
      <c r="V2" s="1091"/>
      <c r="W2" s="1091"/>
      <c r="X2" s="1091"/>
      <c r="Y2" s="1091"/>
      <c r="Z2" s="1091"/>
      <c r="AA2" s="1091"/>
      <c r="AB2" s="1091"/>
      <c r="AC2" s="1091"/>
      <c r="AD2" s="1091"/>
      <c r="AE2" s="1091"/>
      <c r="AF2" s="1091"/>
      <c r="AG2" s="1091"/>
      <c r="AH2" s="1091"/>
      <c r="AI2" s="1091"/>
      <c r="AJ2" s="1091"/>
      <c r="AK2" s="1091"/>
      <c r="AL2" s="1091"/>
      <c r="AM2" s="1091"/>
      <c r="AN2" s="1091"/>
      <c r="AO2" s="1091"/>
      <c r="AP2" s="1091"/>
      <c r="AQ2" s="1091"/>
      <c r="AR2" s="1091"/>
      <c r="AS2" s="1091"/>
      <c r="AT2" s="1091"/>
      <c r="AU2" s="1091"/>
      <c r="AV2" s="1091"/>
      <c r="AW2" s="1091"/>
      <c r="AX2" s="1091"/>
      <c r="AY2" s="1091"/>
      <c r="AZ2" s="1091"/>
      <c r="BA2" s="1091"/>
      <c r="BB2" s="1091"/>
      <c r="BC2" s="1091"/>
      <c r="BD2" s="1091"/>
      <c r="BE2" s="1091"/>
      <c r="BF2" s="1091"/>
      <c r="BG2" s="1091"/>
      <c r="BH2" s="1091"/>
      <c r="BI2" s="1091"/>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1092" t="s">
        <v>354</v>
      </c>
      <c r="DK2" s="1093"/>
      <c r="DL2" s="1093"/>
      <c r="DM2" s="1093"/>
      <c r="DN2" s="1093"/>
      <c r="DO2" s="1094"/>
      <c r="DP2" s="216"/>
      <c r="DQ2" s="1092" t="s">
        <v>355</v>
      </c>
      <c r="DR2" s="1093"/>
      <c r="DS2" s="1093"/>
      <c r="DT2" s="1093"/>
      <c r="DU2" s="1093"/>
      <c r="DV2" s="1093"/>
      <c r="DW2" s="1093"/>
      <c r="DX2" s="1093"/>
      <c r="DY2" s="1093"/>
      <c r="DZ2" s="1094"/>
      <c r="EA2" s="218"/>
    </row>
    <row r="3" spans="1:131" ht="11.25" customHeight="1" x14ac:dyDescent="0.15">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
      <c r="A4" s="1060" t="s">
        <v>356</v>
      </c>
      <c r="B4" s="1060"/>
      <c r="C4" s="1060"/>
      <c r="D4" s="1060"/>
      <c r="E4" s="1060"/>
      <c r="F4" s="1060"/>
      <c r="G4" s="1060"/>
      <c r="H4" s="1060"/>
      <c r="I4" s="1060"/>
      <c r="J4" s="1060"/>
      <c r="K4" s="1060"/>
      <c r="L4" s="1060"/>
      <c r="M4" s="1060"/>
      <c r="N4" s="1060"/>
      <c r="O4" s="1060"/>
      <c r="P4" s="1060"/>
      <c r="Q4" s="1060"/>
      <c r="R4" s="1060"/>
      <c r="S4" s="1060"/>
      <c r="T4" s="1060"/>
      <c r="U4" s="1060"/>
      <c r="V4" s="1060"/>
      <c r="W4" s="1060"/>
      <c r="X4" s="1060"/>
      <c r="Y4" s="1060"/>
      <c r="Z4" s="1060"/>
      <c r="AA4" s="1060"/>
      <c r="AB4" s="1060"/>
      <c r="AC4" s="1060"/>
      <c r="AD4" s="1060"/>
      <c r="AE4" s="1060"/>
      <c r="AF4" s="1060"/>
      <c r="AG4" s="1060"/>
      <c r="AH4" s="1060"/>
      <c r="AI4" s="1060"/>
      <c r="AJ4" s="1060"/>
      <c r="AK4" s="1060"/>
      <c r="AL4" s="1060"/>
      <c r="AM4" s="1060"/>
      <c r="AN4" s="1060"/>
      <c r="AO4" s="1060"/>
      <c r="AP4" s="1060"/>
      <c r="AQ4" s="1060"/>
      <c r="AR4" s="1060"/>
      <c r="AS4" s="1060"/>
      <c r="AT4" s="1060"/>
      <c r="AU4" s="1060"/>
      <c r="AV4" s="1060"/>
      <c r="AW4" s="1060"/>
      <c r="AX4" s="1060"/>
      <c r="AY4" s="1060"/>
      <c r="AZ4" s="220"/>
      <c r="BA4" s="220"/>
      <c r="BB4" s="220"/>
      <c r="BC4" s="220"/>
      <c r="BD4" s="220"/>
      <c r="BE4" s="221"/>
      <c r="BF4" s="221"/>
      <c r="BG4" s="221"/>
      <c r="BH4" s="221"/>
      <c r="BI4" s="221"/>
      <c r="BJ4" s="221"/>
      <c r="BK4" s="221"/>
      <c r="BL4" s="221"/>
      <c r="BM4" s="221"/>
      <c r="BN4" s="221"/>
      <c r="BO4" s="221"/>
      <c r="BP4" s="221"/>
      <c r="BQ4" s="730" t="s">
        <v>357</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22"/>
    </row>
    <row r="5" spans="1:131" s="223" customFormat="1" ht="26.25" customHeight="1" x14ac:dyDescent="0.15">
      <c r="A5" s="996" t="s">
        <v>358</v>
      </c>
      <c r="B5" s="997"/>
      <c r="C5" s="997"/>
      <c r="D5" s="997"/>
      <c r="E5" s="997"/>
      <c r="F5" s="997"/>
      <c r="G5" s="997"/>
      <c r="H5" s="997"/>
      <c r="I5" s="997"/>
      <c r="J5" s="997"/>
      <c r="K5" s="997"/>
      <c r="L5" s="997"/>
      <c r="M5" s="997"/>
      <c r="N5" s="997"/>
      <c r="O5" s="997"/>
      <c r="P5" s="998"/>
      <c r="Q5" s="1002" t="s">
        <v>359</v>
      </c>
      <c r="R5" s="1003"/>
      <c r="S5" s="1003"/>
      <c r="T5" s="1003"/>
      <c r="U5" s="1004"/>
      <c r="V5" s="1002" t="s">
        <v>360</v>
      </c>
      <c r="W5" s="1003"/>
      <c r="X5" s="1003"/>
      <c r="Y5" s="1003"/>
      <c r="Z5" s="1004"/>
      <c r="AA5" s="1002" t="s">
        <v>361</v>
      </c>
      <c r="AB5" s="1003"/>
      <c r="AC5" s="1003"/>
      <c r="AD5" s="1003"/>
      <c r="AE5" s="1003"/>
      <c r="AF5" s="1095" t="s">
        <v>362</v>
      </c>
      <c r="AG5" s="1003"/>
      <c r="AH5" s="1003"/>
      <c r="AI5" s="1003"/>
      <c r="AJ5" s="1016"/>
      <c r="AK5" s="1003" t="s">
        <v>363</v>
      </c>
      <c r="AL5" s="1003"/>
      <c r="AM5" s="1003"/>
      <c r="AN5" s="1003"/>
      <c r="AO5" s="1004"/>
      <c r="AP5" s="1002" t="s">
        <v>364</v>
      </c>
      <c r="AQ5" s="1003"/>
      <c r="AR5" s="1003"/>
      <c r="AS5" s="1003"/>
      <c r="AT5" s="1004"/>
      <c r="AU5" s="1002" t="s">
        <v>365</v>
      </c>
      <c r="AV5" s="1003"/>
      <c r="AW5" s="1003"/>
      <c r="AX5" s="1003"/>
      <c r="AY5" s="1016"/>
      <c r="AZ5" s="220"/>
      <c r="BA5" s="220"/>
      <c r="BB5" s="220"/>
      <c r="BC5" s="220"/>
      <c r="BD5" s="220"/>
      <c r="BE5" s="221"/>
      <c r="BF5" s="221"/>
      <c r="BG5" s="221"/>
      <c r="BH5" s="221"/>
      <c r="BI5" s="221"/>
      <c r="BJ5" s="221"/>
      <c r="BK5" s="221"/>
      <c r="BL5" s="221"/>
      <c r="BM5" s="221"/>
      <c r="BN5" s="221"/>
      <c r="BO5" s="221"/>
      <c r="BP5" s="221"/>
      <c r="BQ5" s="996" t="s">
        <v>366</v>
      </c>
      <c r="BR5" s="997"/>
      <c r="BS5" s="997"/>
      <c r="BT5" s="997"/>
      <c r="BU5" s="997"/>
      <c r="BV5" s="997"/>
      <c r="BW5" s="997"/>
      <c r="BX5" s="997"/>
      <c r="BY5" s="997"/>
      <c r="BZ5" s="997"/>
      <c r="CA5" s="997"/>
      <c r="CB5" s="997"/>
      <c r="CC5" s="997"/>
      <c r="CD5" s="997"/>
      <c r="CE5" s="997"/>
      <c r="CF5" s="997"/>
      <c r="CG5" s="998"/>
      <c r="CH5" s="1002" t="s">
        <v>367</v>
      </c>
      <c r="CI5" s="1003"/>
      <c r="CJ5" s="1003"/>
      <c r="CK5" s="1003"/>
      <c r="CL5" s="1004"/>
      <c r="CM5" s="1002" t="s">
        <v>368</v>
      </c>
      <c r="CN5" s="1003"/>
      <c r="CO5" s="1003"/>
      <c r="CP5" s="1003"/>
      <c r="CQ5" s="1004"/>
      <c r="CR5" s="1002" t="s">
        <v>369</v>
      </c>
      <c r="CS5" s="1003"/>
      <c r="CT5" s="1003"/>
      <c r="CU5" s="1003"/>
      <c r="CV5" s="1004"/>
      <c r="CW5" s="1002" t="s">
        <v>370</v>
      </c>
      <c r="CX5" s="1003"/>
      <c r="CY5" s="1003"/>
      <c r="CZ5" s="1003"/>
      <c r="DA5" s="1004"/>
      <c r="DB5" s="1002" t="s">
        <v>371</v>
      </c>
      <c r="DC5" s="1003"/>
      <c r="DD5" s="1003"/>
      <c r="DE5" s="1003"/>
      <c r="DF5" s="1004"/>
      <c r="DG5" s="1085" t="s">
        <v>372</v>
      </c>
      <c r="DH5" s="1086"/>
      <c r="DI5" s="1086"/>
      <c r="DJ5" s="1086"/>
      <c r="DK5" s="1087"/>
      <c r="DL5" s="1085" t="s">
        <v>373</v>
      </c>
      <c r="DM5" s="1086"/>
      <c r="DN5" s="1086"/>
      <c r="DO5" s="1086"/>
      <c r="DP5" s="1087"/>
      <c r="DQ5" s="1002" t="s">
        <v>374</v>
      </c>
      <c r="DR5" s="1003"/>
      <c r="DS5" s="1003"/>
      <c r="DT5" s="1003"/>
      <c r="DU5" s="1004"/>
      <c r="DV5" s="1002" t="s">
        <v>365</v>
      </c>
      <c r="DW5" s="1003"/>
      <c r="DX5" s="1003"/>
      <c r="DY5" s="1003"/>
      <c r="DZ5" s="1016"/>
      <c r="EA5" s="222"/>
    </row>
    <row r="6" spans="1:131" s="223" customFormat="1" ht="26.25" customHeight="1" thickBot="1" x14ac:dyDescent="0.2">
      <c r="A6" s="999"/>
      <c r="B6" s="1000"/>
      <c r="C6" s="1000"/>
      <c r="D6" s="1000"/>
      <c r="E6" s="1000"/>
      <c r="F6" s="1000"/>
      <c r="G6" s="1000"/>
      <c r="H6" s="1000"/>
      <c r="I6" s="1000"/>
      <c r="J6" s="1000"/>
      <c r="K6" s="1000"/>
      <c r="L6" s="1000"/>
      <c r="M6" s="1000"/>
      <c r="N6" s="1000"/>
      <c r="O6" s="1000"/>
      <c r="P6" s="1001"/>
      <c r="Q6" s="1005"/>
      <c r="R6" s="1006"/>
      <c r="S6" s="1006"/>
      <c r="T6" s="1006"/>
      <c r="U6" s="1007"/>
      <c r="V6" s="1005"/>
      <c r="W6" s="1006"/>
      <c r="X6" s="1006"/>
      <c r="Y6" s="1006"/>
      <c r="Z6" s="1007"/>
      <c r="AA6" s="1005"/>
      <c r="AB6" s="1006"/>
      <c r="AC6" s="1006"/>
      <c r="AD6" s="1006"/>
      <c r="AE6" s="1006"/>
      <c r="AF6" s="1096"/>
      <c r="AG6" s="1006"/>
      <c r="AH6" s="1006"/>
      <c r="AI6" s="1006"/>
      <c r="AJ6" s="1017"/>
      <c r="AK6" s="1006"/>
      <c r="AL6" s="1006"/>
      <c r="AM6" s="1006"/>
      <c r="AN6" s="1006"/>
      <c r="AO6" s="1007"/>
      <c r="AP6" s="1005"/>
      <c r="AQ6" s="1006"/>
      <c r="AR6" s="1006"/>
      <c r="AS6" s="1006"/>
      <c r="AT6" s="1007"/>
      <c r="AU6" s="1005"/>
      <c r="AV6" s="1006"/>
      <c r="AW6" s="1006"/>
      <c r="AX6" s="1006"/>
      <c r="AY6" s="1017"/>
      <c r="AZ6" s="220"/>
      <c r="BA6" s="220"/>
      <c r="BB6" s="220"/>
      <c r="BC6" s="220"/>
      <c r="BD6" s="220"/>
      <c r="BE6" s="221"/>
      <c r="BF6" s="221"/>
      <c r="BG6" s="221"/>
      <c r="BH6" s="221"/>
      <c r="BI6" s="221"/>
      <c r="BJ6" s="221"/>
      <c r="BK6" s="221"/>
      <c r="BL6" s="221"/>
      <c r="BM6" s="221"/>
      <c r="BN6" s="221"/>
      <c r="BO6" s="221"/>
      <c r="BP6" s="221"/>
      <c r="BQ6" s="999"/>
      <c r="BR6" s="1000"/>
      <c r="BS6" s="1000"/>
      <c r="BT6" s="1000"/>
      <c r="BU6" s="1000"/>
      <c r="BV6" s="1000"/>
      <c r="BW6" s="1000"/>
      <c r="BX6" s="1000"/>
      <c r="BY6" s="1000"/>
      <c r="BZ6" s="1000"/>
      <c r="CA6" s="1000"/>
      <c r="CB6" s="1000"/>
      <c r="CC6" s="1000"/>
      <c r="CD6" s="1000"/>
      <c r="CE6" s="1000"/>
      <c r="CF6" s="1000"/>
      <c r="CG6" s="1001"/>
      <c r="CH6" s="1005"/>
      <c r="CI6" s="1006"/>
      <c r="CJ6" s="1006"/>
      <c r="CK6" s="1006"/>
      <c r="CL6" s="1007"/>
      <c r="CM6" s="1005"/>
      <c r="CN6" s="1006"/>
      <c r="CO6" s="1006"/>
      <c r="CP6" s="1006"/>
      <c r="CQ6" s="1007"/>
      <c r="CR6" s="1005"/>
      <c r="CS6" s="1006"/>
      <c r="CT6" s="1006"/>
      <c r="CU6" s="1006"/>
      <c r="CV6" s="1007"/>
      <c r="CW6" s="1005"/>
      <c r="CX6" s="1006"/>
      <c r="CY6" s="1006"/>
      <c r="CZ6" s="1006"/>
      <c r="DA6" s="1007"/>
      <c r="DB6" s="1005"/>
      <c r="DC6" s="1006"/>
      <c r="DD6" s="1006"/>
      <c r="DE6" s="1006"/>
      <c r="DF6" s="1007"/>
      <c r="DG6" s="1088"/>
      <c r="DH6" s="1089"/>
      <c r="DI6" s="1089"/>
      <c r="DJ6" s="1089"/>
      <c r="DK6" s="1090"/>
      <c r="DL6" s="1088"/>
      <c r="DM6" s="1089"/>
      <c r="DN6" s="1089"/>
      <c r="DO6" s="1089"/>
      <c r="DP6" s="1090"/>
      <c r="DQ6" s="1005"/>
      <c r="DR6" s="1006"/>
      <c r="DS6" s="1006"/>
      <c r="DT6" s="1006"/>
      <c r="DU6" s="1007"/>
      <c r="DV6" s="1005"/>
      <c r="DW6" s="1006"/>
      <c r="DX6" s="1006"/>
      <c r="DY6" s="1006"/>
      <c r="DZ6" s="1017"/>
      <c r="EA6" s="222"/>
    </row>
    <row r="7" spans="1:131" s="223" customFormat="1" ht="26.25" customHeight="1" thickTop="1" x14ac:dyDescent="0.15">
      <c r="A7" s="224">
        <v>1</v>
      </c>
      <c r="B7" s="1048" t="s">
        <v>375</v>
      </c>
      <c r="C7" s="1049"/>
      <c r="D7" s="1049"/>
      <c r="E7" s="1049"/>
      <c r="F7" s="1049"/>
      <c r="G7" s="1049"/>
      <c r="H7" s="1049"/>
      <c r="I7" s="1049"/>
      <c r="J7" s="1049"/>
      <c r="K7" s="1049"/>
      <c r="L7" s="1049"/>
      <c r="M7" s="1049"/>
      <c r="N7" s="1049"/>
      <c r="O7" s="1049"/>
      <c r="P7" s="1050"/>
      <c r="Q7" s="1103">
        <v>6765</v>
      </c>
      <c r="R7" s="1104"/>
      <c r="S7" s="1104"/>
      <c r="T7" s="1104"/>
      <c r="U7" s="1104"/>
      <c r="V7" s="1104">
        <v>6418</v>
      </c>
      <c r="W7" s="1104"/>
      <c r="X7" s="1104"/>
      <c r="Y7" s="1104"/>
      <c r="Z7" s="1104"/>
      <c r="AA7" s="1104">
        <v>347</v>
      </c>
      <c r="AB7" s="1104"/>
      <c r="AC7" s="1104"/>
      <c r="AD7" s="1104"/>
      <c r="AE7" s="1105"/>
      <c r="AF7" s="1106">
        <v>287</v>
      </c>
      <c r="AG7" s="1107"/>
      <c r="AH7" s="1107"/>
      <c r="AI7" s="1107"/>
      <c r="AJ7" s="1108"/>
      <c r="AK7" s="1109">
        <v>205</v>
      </c>
      <c r="AL7" s="1110"/>
      <c r="AM7" s="1110"/>
      <c r="AN7" s="1110"/>
      <c r="AO7" s="1110"/>
      <c r="AP7" s="1110">
        <v>4737</v>
      </c>
      <c r="AQ7" s="1110"/>
      <c r="AR7" s="1110"/>
      <c r="AS7" s="1110"/>
      <c r="AT7" s="1110"/>
      <c r="AU7" s="1111"/>
      <c r="AV7" s="1111"/>
      <c r="AW7" s="1111"/>
      <c r="AX7" s="1111"/>
      <c r="AY7" s="1112"/>
      <c r="AZ7" s="220"/>
      <c r="BA7" s="220"/>
      <c r="BB7" s="220"/>
      <c r="BC7" s="220"/>
      <c r="BD7" s="220"/>
      <c r="BE7" s="221"/>
      <c r="BF7" s="221"/>
      <c r="BG7" s="221"/>
      <c r="BH7" s="221"/>
      <c r="BI7" s="221"/>
      <c r="BJ7" s="221"/>
      <c r="BK7" s="221"/>
      <c r="BL7" s="221"/>
      <c r="BM7" s="221"/>
      <c r="BN7" s="221"/>
      <c r="BO7" s="221"/>
      <c r="BP7" s="221"/>
      <c r="BQ7" s="224">
        <v>1</v>
      </c>
      <c r="BR7" s="225"/>
      <c r="BS7" s="1100" t="s">
        <v>544</v>
      </c>
      <c r="BT7" s="1101"/>
      <c r="BU7" s="1101"/>
      <c r="BV7" s="1101"/>
      <c r="BW7" s="1101"/>
      <c r="BX7" s="1101"/>
      <c r="BY7" s="1101"/>
      <c r="BZ7" s="1101"/>
      <c r="CA7" s="1101"/>
      <c r="CB7" s="1101"/>
      <c r="CC7" s="1101"/>
      <c r="CD7" s="1101"/>
      <c r="CE7" s="1101"/>
      <c r="CF7" s="1101"/>
      <c r="CG7" s="1113"/>
      <c r="CH7" s="1097">
        <v>5</v>
      </c>
      <c r="CI7" s="1098"/>
      <c r="CJ7" s="1098"/>
      <c r="CK7" s="1098"/>
      <c r="CL7" s="1099"/>
      <c r="CM7" s="1097">
        <v>156</v>
      </c>
      <c r="CN7" s="1098"/>
      <c r="CO7" s="1098"/>
      <c r="CP7" s="1098"/>
      <c r="CQ7" s="1099"/>
      <c r="CR7" s="1097">
        <v>50</v>
      </c>
      <c r="CS7" s="1098"/>
      <c r="CT7" s="1098"/>
      <c r="CU7" s="1098"/>
      <c r="CV7" s="1099"/>
      <c r="CW7" s="1097">
        <v>11</v>
      </c>
      <c r="CX7" s="1098"/>
      <c r="CY7" s="1098"/>
      <c r="CZ7" s="1098"/>
      <c r="DA7" s="1099"/>
      <c r="DB7" s="1097" t="s">
        <v>555</v>
      </c>
      <c r="DC7" s="1098"/>
      <c r="DD7" s="1098"/>
      <c r="DE7" s="1098"/>
      <c r="DF7" s="1099"/>
      <c r="DG7" s="1097" t="s">
        <v>555</v>
      </c>
      <c r="DH7" s="1098"/>
      <c r="DI7" s="1098"/>
      <c r="DJ7" s="1098"/>
      <c r="DK7" s="1099"/>
      <c r="DL7" s="1097" t="s">
        <v>555</v>
      </c>
      <c r="DM7" s="1098"/>
      <c r="DN7" s="1098"/>
      <c r="DO7" s="1098"/>
      <c r="DP7" s="1099"/>
      <c r="DQ7" s="1097" t="s">
        <v>555</v>
      </c>
      <c r="DR7" s="1098"/>
      <c r="DS7" s="1098"/>
      <c r="DT7" s="1098"/>
      <c r="DU7" s="1099"/>
      <c r="DV7" s="1100"/>
      <c r="DW7" s="1101"/>
      <c r="DX7" s="1101"/>
      <c r="DY7" s="1101"/>
      <c r="DZ7" s="1102"/>
      <c r="EA7" s="222"/>
    </row>
    <row r="8" spans="1:131" s="223" customFormat="1" ht="26.25" customHeight="1" x14ac:dyDescent="0.15">
      <c r="A8" s="226">
        <v>2</v>
      </c>
      <c r="B8" s="1031"/>
      <c r="C8" s="1032"/>
      <c r="D8" s="1032"/>
      <c r="E8" s="1032"/>
      <c r="F8" s="1032"/>
      <c r="G8" s="1032"/>
      <c r="H8" s="1032"/>
      <c r="I8" s="1032"/>
      <c r="J8" s="1032"/>
      <c r="K8" s="1032"/>
      <c r="L8" s="1032"/>
      <c r="M8" s="1032"/>
      <c r="N8" s="1032"/>
      <c r="O8" s="1032"/>
      <c r="P8" s="1033"/>
      <c r="Q8" s="1039"/>
      <c r="R8" s="1040"/>
      <c r="S8" s="1040"/>
      <c r="T8" s="1040"/>
      <c r="U8" s="1040"/>
      <c r="V8" s="1040"/>
      <c r="W8" s="1040"/>
      <c r="X8" s="1040"/>
      <c r="Y8" s="1040"/>
      <c r="Z8" s="1040"/>
      <c r="AA8" s="1040"/>
      <c r="AB8" s="1040"/>
      <c r="AC8" s="1040"/>
      <c r="AD8" s="1040"/>
      <c r="AE8" s="1041"/>
      <c r="AF8" s="1036"/>
      <c r="AG8" s="1037"/>
      <c r="AH8" s="1037"/>
      <c r="AI8" s="1037"/>
      <c r="AJ8" s="1038"/>
      <c r="AK8" s="1081"/>
      <c r="AL8" s="1082"/>
      <c r="AM8" s="1082"/>
      <c r="AN8" s="1082"/>
      <c r="AO8" s="1082"/>
      <c r="AP8" s="1082"/>
      <c r="AQ8" s="1082"/>
      <c r="AR8" s="1082"/>
      <c r="AS8" s="1082"/>
      <c r="AT8" s="1082"/>
      <c r="AU8" s="1083"/>
      <c r="AV8" s="1083"/>
      <c r="AW8" s="1083"/>
      <c r="AX8" s="1083"/>
      <c r="AY8" s="1084"/>
      <c r="AZ8" s="220"/>
      <c r="BA8" s="220"/>
      <c r="BB8" s="220"/>
      <c r="BC8" s="220"/>
      <c r="BD8" s="220"/>
      <c r="BE8" s="221"/>
      <c r="BF8" s="221"/>
      <c r="BG8" s="221"/>
      <c r="BH8" s="221"/>
      <c r="BI8" s="221"/>
      <c r="BJ8" s="221"/>
      <c r="BK8" s="221"/>
      <c r="BL8" s="221"/>
      <c r="BM8" s="221"/>
      <c r="BN8" s="221"/>
      <c r="BO8" s="221"/>
      <c r="BP8" s="221"/>
      <c r="BQ8" s="226">
        <v>2</v>
      </c>
      <c r="BR8" s="227"/>
      <c r="BS8" s="993" t="s">
        <v>545</v>
      </c>
      <c r="BT8" s="994"/>
      <c r="BU8" s="994"/>
      <c r="BV8" s="994"/>
      <c r="BW8" s="994"/>
      <c r="BX8" s="994"/>
      <c r="BY8" s="994"/>
      <c r="BZ8" s="994"/>
      <c r="CA8" s="994"/>
      <c r="CB8" s="994"/>
      <c r="CC8" s="994"/>
      <c r="CD8" s="994"/>
      <c r="CE8" s="994"/>
      <c r="CF8" s="994"/>
      <c r="CG8" s="1015"/>
      <c r="CH8" s="990">
        <v>0</v>
      </c>
      <c r="CI8" s="991"/>
      <c r="CJ8" s="991"/>
      <c r="CK8" s="991"/>
      <c r="CL8" s="992"/>
      <c r="CM8" s="990">
        <v>65</v>
      </c>
      <c r="CN8" s="991"/>
      <c r="CO8" s="991"/>
      <c r="CP8" s="991"/>
      <c r="CQ8" s="992"/>
      <c r="CR8" s="990">
        <v>65</v>
      </c>
      <c r="CS8" s="991"/>
      <c r="CT8" s="991"/>
      <c r="CU8" s="991"/>
      <c r="CV8" s="992"/>
      <c r="CW8" s="990">
        <v>1</v>
      </c>
      <c r="CX8" s="991"/>
      <c r="CY8" s="991"/>
      <c r="CZ8" s="991"/>
      <c r="DA8" s="992"/>
      <c r="DB8" s="990" t="s">
        <v>555</v>
      </c>
      <c r="DC8" s="991"/>
      <c r="DD8" s="991"/>
      <c r="DE8" s="991"/>
      <c r="DF8" s="992"/>
      <c r="DG8" s="990" t="s">
        <v>555</v>
      </c>
      <c r="DH8" s="991"/>
      <c r="DI8" s="991"/>
      <c r="DJ8" s="991"/>
      <c r="DK8" s="992"/>
      <c r="DL8" s="990" t="s">
        <v>555</v>
      </c>
      <c r="DM8" s="991"/>
      <c r="DN8" s="991"/>
      <c r="DO8" s="991"/>
      <c r="DP8" s="992"/>
      <c r="DQ8" s="990" t="s">
        <v>555</v>
      </c>
      <c r="DR8" s="991"/>
      <c r="DS8" s="991"/>
      <c r="DT8" s="991"/>
      <c r="DU8" s="992"/>
      <c r="DV8" s="993"/>
      <c r="DW8" s="994"/>
      <c r="DX8" s="994"/>
      <c r="DY8" s="994"/>
      <c r="DZ8" s="995"/>
      <c r="EA8" s="222"/>
    </row>
    <row r="9" spans="1:131" s="223" customFormat="1" ht="26.25" customHeight="1" x14ac:dyDescent="0.15">
      <c r="A9" s="226">
        <v>3</v>
      </c>
      <c r="B9" s="1031"/>
      <c r="C9" s="1032"/>
      <c r="D9" s="1032"/>
      <c r="E9" s="1032"/>
      <c r="F9" s="1032"/>
      <c r="G9" s="1032"/>
      <c r="H9" s="1032"/>
      <c r="I9" s="1032"/>
      <c r="J9" s="1032"/>
      <c r="K9" s="1032"/>
      <c r="L9" s="1032"/>
      <c r="M9" s="1032"/>
      <c r="N9" s="1032"/>
      <c r="O9" s="1032"/>
      <c r="P9" s="1033"/>
      <c r="Q9" s="1039"/>
      <c r="R9" s="1040"/>
      <c r="S9" s="1040"/>
      <c r="T9" s="1040"/>
      <c r="U9" s="1040"/>
      <c r="V9" s="1040"/>
      <c r="W9" s="1040"/>
      <c r="X9" s="1040"/>
      <c r="Y9" s="1040"/>
      <c r="Z9" s="1040"/>
      <c r="AA9" s="1040"/>
      <c r="AB9" s="1040"/>
      <c r="AC9" s="1040"/>
      <c r="AD9" s="1040"/>
      <c r="AE9" s="1041"/>
      <c r="AF9" s="1036"/>
      <c r="AG9" s="1037"/>
      <c r="AH9" s="1037"/>
      <c r="AI9" s="1037"/>
      <c r="AJ9" s="1038"/>
      <c r="AK9" s="1081"/>
      <c r="AL9" s="1082"/>
      <c r="AM9" s="1082"/>
      <c r="AN9" s="1082"/>
      <c r="AO9" s="1082"/>
      <c r="AP9" s="1082"/>
      <c r="AQ9" s="1082"/>
      <c r="AR9" s="1082"/>
      <c r="AS9" s="1082"/>
      <c r="AT9" s="1082"/>
      <c r="AU9" s="1083"/>
      <c r="AV9" s="1083"/>
      <c r="AW9" s="1083"/>
      <c r="AX9" s="1083"/>
      <c r="AY9" s="1084"/>
      <c r="AZ9" s="220"/>
      <c r="BA9" s="220"/>
      <c r="BB9" s="220"/>
      <c r="BC9" s="220"/>
      <c r="BD9" s="220"/>
      <c r="BE9" s="221"/>
      <c r="BF9" s="221"/>
      <c r="BG9" s="221"/>
      <c r="BH9" s="221"/>
      <c r="BI9" s="221"/>
      <c r="BJ9" s="221"/>
      <c r="BK9" s="221"/>
      <c r="BL9" s="221"/>
      <c r="BM9" s="221"/>
      <c r="BN9" s="221"/>
      <c r="BO9" s="221"/>
      <c r="BP9" s="221"/>
      <c r="BQ9" s="226">
        <v>3</v>
      </c>
      <c r="BR9" s="227" t="s">
        <v>556</v>
      </c>
      <c r="BS9" s="993" t="s">
        <v>546</v>
      </c>
      <c r="BT9" s="994"/>
      <c r="BU9" s="994"/>
      <c r="BV9" s="994"/>
      <c r="BW9" s="994"/>
      <c r="BX9" s="994"/>
      <c r="BY9" s="994"/>
      <c r="BZ9" s="994"/>
      <c r="CA9" s="994"/>
      <c r="CB9" s="994"/>
      <c r="CC9" s="994"/>
      <c r="CD9" s="994"/>
      <c r="CE9" s="994"/>
      <c r="CF9" s="994"/>
      <c r="CG9" s="1015"/>
      <c r="CH9" s="990">
        <v>0</v>
      </c>
      <c r="CI9" s="991"/>
      <c r="CJ9" s="991"/>
      <c r="CK9" s="991"/>
      <c r="CL9" s="992"/>
      <c r="CM9" s="990">
        <v>12</v>
      </c>
      <c r="CN9" s="991"/>
      <c r="CO9" s="991"/>
      <c r="CP9" s="991"/>
      <c r="CQ9" s="992"/>
      <c r="CR9" s="990">
        <v>2</v>
      </c>
      <c r="CS9" s="991"/>
      <c r="CT9" s="991"/>
      <c r="CU9" s="991"/>
      <c r="CV9" s="992"/>
      <c r="CW9" s="990" t="s">
        <v>555</v>
      </c>
      <c r="CX9" s="991"/>
      <c r="CY9" s="991"/>
      <c r="CZ9" s="991"/>
      <c r="DA9" s="992"/>
      <c r="DB9" s="990">
        <v>211</v>
      </c>
      <c r="DC9" s="991"/>
      <c r="DD9" s="991"/>
      <c r="DE9" s="991"/>
      <c r="DF9" s="992"/>
      <c r="DG9" s="990" t="s">
        <v>555</v>
      </c>
      <c r="DH9" s="991"/>
      <c r="DI9" s="991"/>
      <c r="DJ9" s="991"/>
      <c r="DK9" s="992"/>
      <c r="DL9" s="990" t="s">
        <v>555</v>
      </c>
      <c r="DM9" s="991"/>
      <c r="DN9" s="991"/>
      <c r="DO9" s="991"/>
      <c r="DP9" s="992"/>
      <c r="DQ9" s="990" t="s">
        <v>555</v>
      </c>
      <c r="DR9" s="991"/>
      <c r="DS9" s="991"/>
      <c r="DT9" s="991"/>
      <c r="DU9" s="992"/>
      <c r="DV9" s="993"/>
      <c r="DW9" s="994"/>
      <c r="DX9" s="994"/>
      <c r="DY9" s="994"/>
      <c r="DZ9" s="995"/>
      <c r="EA9" s="222"/>
    </row>
    <row r="10" spans="1:131" s="223" customFormat="1" ht="26.25" customHeight="1" x14ac:dyDescent="0.15">
      <c r="A10" s="226">
        <v>4</v>
      </c>
      <c r="B10" s="1031"/>
      <c r="C10" s="1032"/>
      <c r="D10" s="1032"/>
      <c r="E10" s="1032"/>
      <c r="F10" s="1032"/>
      <c r="G10" s="1032"/>
      <c r="H10" s="1032"/>
      <c r="I10" s="1032"/>
      <c r="J10" s="1032"/>
      <c r="K10" s="1032"/>
      <c r="L10" s="1032"/>
      <c r="M10" s="1032"/>
      <c r="N10" s="1032"/>
      <c r="O10" s="1032"/>
      <c r="P10" s="1033"/>
      <c r="Q10" s="1039"/>
      <c r="R10" s="1040"/>
      <c r="S10" s="1040"/>
      <c r="T10" s="1040"/>
      <c r="U10" s="1040"/>
      <c r="V10" s="1040"/>
      <c r="W10" s="1040"/>
      <c r="X10" s="1040"/>
      <c r="Y10" s="1040"/>
      <c r="Z10" s="1040"/>
      <c r="AA10" s="1040"/>
      <c r="AB10" s="1040"/>
      <c r="AC10" s="1040"/>
      <c r="AD10" s="1040"/>
      <c r="AE10" s="1041"/>
      <c r="AF10" s="1036"/>
      <c r="AG10" s="1037"/>
      <c r="AH10" s="1037"/>
      <c r="AI10" s="1037"/>
      <c r="AJ10" s="1038"/>
      <c r="AK10" s="1081"/>
      <c r="AL10" s="1082"/>
      <c r="AM10" s="1082"/>
      <c r="AN10" s="1082"/>
      <c r="AO10" s="1082"/>
      <c r="AP10" s="1082"/>
      <c r="AQ10" s="1082"/>
      <c r="AR10" s="1082"/>
      <c r="AS10" s="1082"/>
      <c r="AT10" s="1082"/>
      <c r="AU10" s="1083"/>
      <c r="AV10" s="1083"/>
      <c r="AW10" s="1083"/>
      <c r="AX10" s="1083"/>
      <c r="AY10" s="1084"/>
      <c r="AZ10" s="220"/>
      <c r="BA10" s="220"/>
      <c r="BB10" s="220"/>
      <c r="BC10" s="220"/>
      <c r="BD10" s="220"/>
      <c r="BE10" s="221"/>
      <c r="BF10" s="221"/>
      <c r="BG10" s="221"/>
      <c r="BH10" s="221"/>
      <c r="BI10" s="221"/>
      <c r="BJ10" s="221"/>
      <c r="BK10" s="221"/>
      <c r="BL10" s="221"/>
      <c r="BM10" s="221"/>
      <c r="BN10" s="221"/>
      <c r="BO10" s="221"/>
      <c r="BP10" s="221"/>
      <c r="BQ10" s="226">
        <v>4</v>
      </c>
      <c r="BR10" s="227"/>
      <c r="BS10" s="993"/>
      <c r="BT10" s="994"/>
      <c r="BU10" s="994"/>
      <c r="BV10" s="994"/>
      <c r="BW10" s="994"/>
      <c r="BX10" s="994"/>
      <c r="BY10" s="994"/>
      <c r="BZ10" s="994"/>
      <c r="CA10" s="994"/>
      <c r="CB10" s="994"/>
      <c r="CC10" s="994"/>
      <c r="CD10" s="994"/>
      <c r="CE10" s="994"/>
      <c r="CF10" s="994"/>
      <c r="CG10" s="1015"/>
      <c r="CH10" s="990"/>
      <c r="CI10" s="991"/>
      <c r="CJ10" s="991"/>
      <c r="CK10" s="991"/>
      <c r="CL10" s="992"/>
      <c r="CM10" s="990"/>
      <c r="CN10" s="991"/>
      <c r="CO10" s="991"/>
      <c r="CP10" s="991"/>
      <c r="CQ10" s="992"/>
      <c r="CR10" s="990"/>
      <c r="CS10" s="991"/>
      <c r="CT10" s="991"/>
      <c r="CU10" s="991"/>
      <c r="CV10" s="992"/>
      <c r="CW10" s="990"/>
      <c r="CX10" s="991"/>
      <c r="CY10" s="991"/>
      <c r="CZ10" s="991"/>
      <c r="DA10" s="992"/>
      <c r="DB10" s="990"/>
      <c r="DC10" s="991"/>
      <c r="DD10" s="991"/>
      <c r="DE10" s="991"/>
      <c r="DF10" s="992"/>
      <c r="DG10" s="990"/>
      <c r="DH10" s="991"/>
      <c r="DI10" s="991"/>
      <c r="DJ10" s="991"/>
      <c r="DK10" s="992"/>
      <c r="DL10" s="990"/>
      <c r="DM10" s="991"/>
      <c r="DN10" s="991"/>
      <c r="DO10" s="991"/>
      <c r="DP10" s="992"/>
      <c r="DQ10" s="990"/>
      <c r="DR10" s="991"/>
      <c r="DS10" s="991"/>
      <c r="DT10" s="991"/>
      <c r="DU10" s="992"/>
      <c r="DV10" s="993"/>
      <c r="DW10" s="994"/>
      <c r="DX10" s="994"/>
      <c r="DY10" s="994"/>
      <c r="DZ10" s="995"/>
      <c r="EA10" s="222"/>
    </row>
    <row r="11" spans="1:131" s="223" customFormat="1" ht="26.25" customHeight="1" x14ac:dyDescent="0.15">
      <c r="A11" s="226">
        <v>5</v>
      </c>
      <c r="B11" s="1031"/>
      <c r="C11" s="1032"/>
      <c r="D11" s="1032"/>
      <c r="E11" s="1032"/>
      <c r="F11" s="1032"/>
      <c r="G11" s="1032"/>
      <c r="H11" s="1032"/>
      <c r="I11" s="1032"/>
      <c r="J11" s="1032"/>
      <c r="K11" s="1032"/>
      <c r="L11" s="1032"/>
      <c r="M11" s="1032"/>
      <c r="N11" s="1032"/>
      <c r="O11" s="1032"/>
      <c r="P11" s="1033"/>
      <c r="Q11" s="1039"/>
      <c r="R11" s="1040"/>
      <c r="S11" s="1040"/>
      <c r="T11" s="1040"/>
      <c r="U11" s="1040"/>
      <c r="V11" s="1040"/>
      <c r="W11" s="1040"/>
      <c r="X11" s="1040"/>
      <c r="Y11" s="1040"/>
      <c r="Z11" s="1040"/>
      <c r="AA11" s="1040"/>
      <c r="AB11" s="1040"/>
      <c r="AC11" s="1040"/>
      <c r="AD11" s="1040"/>
      <c r="AE11" s="1041"/>
      <c r="AF11" s="1036"/>
      <c r="AG11" s="1037"/>
      <c r="AH11" s="1037"/>
      <c r="AI11" s="1037"/>
      <c r="AJ11" s="1038"/>
      <c r="AK11" s="1081"/>
      <c r="AL11" s="1082"/>
      <c r="AM11" s="1082"/>
      <c r="AN11" s="1082"/>
      <c r="AO11" s="1082"/>
      <c r="AP11" s="1082"/>
      <c r="AQ11" s="1082"/>
      <c r="AR11" s="1082"/>
      <c r="AS11" s="1082"/>
      <c r="AT11" s="1082"/>
      <c r="AU11" s="1083"/>
      <c r="AV11" s="1083"/>
      <c r="AW11" s="1083"/>
      <c r="AX11" s="1083"/>
      <c r="AY11" s="1084"/>
      <c r="AZ11" s="220"/>
      <c r="BA11" s="220"/>
      <c r="BB11" s="220"/>
      <c r="BC11" s="220"/>
      <c r="BD11" s="220"/>
      <c r="BE11" s="221"/>
      <c r="BF11" s="221"/>
      <c r="BG11" s="221"/>
      <c r="BH11" s="221"/>
      <c r="BI11" s="221"/>
      <c r="BJ11" s="221"/>
      <c r="BK11" s="221"/>
      <c r="BL11" s="221"/>
      <c r="BM11" s="221"/>
      <c r="BN11" s="221"/>
      <c r="BO11" s="221"/>
      <c r="BP11" s="221"/>
      <c r="BQ11" s="226">
        <v>5</v>
      </c>
      <c r="BR11" s="227"/>
      <c r="BS11" s="993"/>
      <c r="BT11" s="994"/>
      <c r="BU11" s="994"/>
      <c r="BV11" s="994"/>
      <c r="BW11" s="994"/>
      <c r="BX11" s="994"/>
      <c r="BY11" s="994"/>
      <c r="BZ11" s="994"/>
      <c r="CA11" s="994"/>
      <c r="CB11" s="994"/>
      <c r="CC11" s="994"/>
      <c r="CD11" s="994"/>
      <c r="CE11" s="994"/>
      <c r="CF11" s="994"/>
      <c r="CG11" s="1015"/>
      <c r="CH11" s="990"/>
      <c r="CI11" s="991"/>
      <c r="CJ11" s="991"/>
      <c r="CK11" s="991"/>
      <c r="CL11" s="992"/>
      <c r="CM11" s="990"/>
      <c r="CN11" s="991"/>
      <c r="CO11" s="991"/>
      <c r="CP11" s="991"/>
      <c r="CQ11" s="992"/>
      <c r="CR11" s="990"/>
      <c r="CS11" s="991"/>
      <c r="CT11" s="991"/>
      <c r="CU11" s="991"/>
      <c r="CV11" s="992"/>
      <c r="CW11" s="990"/>
      <c r="CX11" s="991"/>
      <c r="CY11" s="991"/>
      <c r="CZ11" s="991"/>
      <c r="DA11" s="992"/>
      <c r="DB11" s="990"/>
      <c r="DC11" s="991"/>
      <c r="DD11" s="991"/>
      <c r="DE11" s="991"/>
      <c r="DF11" s="992"/>
      <c r="DG11" s="990"/>
      <c r="DH11" s="991"/>
      <c r="DI11" s="991"/>
      <c r="DJ11" s="991"/>
      <c r="DK11" s="992"/>
      <c r="DL11" s="990"/>
      <c r="DM11" s="991"/>
      <c r="DN11" s="991"/>
      <c r="DO11" s="991"/>
      <c r="DP11" s="992"/>
      <c r="DQ11" s="990"/>
      <c r="DR11" s="991"/>
      <c r="DS11" s="991"/>
      <c r="DT11" s="991"/>
      <c r="DU11" s="992"/>
      <c r="DV11" s="993"/>
      <c r="DW11" s="994"/>
      <c r="DX11" s="994"/>
      <c r="DY11" s="994"/>
      <c r="DZ11" s="995"/>
      <c r="EA11" s="222"/>
    </row>
    <row r="12" spans="1:131" s="223" customFormat="1" ht="26.25" customHeight="1" x14ac:dyDescent="0.15">
      <c r="A12" s="226">
        <v>6</v>
      </c>
      <c r="B12" s="1031"/>
      <c r="C12" s="1032"/>
      <c r="D12" s="1032"/>
      <c r="E12" s="1032"/>
      <c r="F12" s="1032"/>
      <c r="G12" s="1032"/>
      <c r="H12" s="1032"/>
      <c r="I12" s="1032"/>
      <c r="J12" s="1032"/>
      <c r="K12" s="1032"/>
      <c r="L12" s="1032"/>
      <c r="M12" s="1032"/>
      <c r="N12" s="1032"/>
      <c r="O12" s="1032"/>
      <c r="P12" s="1033"/>
      <c r="Q12" s="1039"/>
      <c r="R12" s="1040"/>
      <c r="S12" s="1040"/>
      <c r="T12" s="1040"/>
      <c r="U12" s="1040"/>
      <c r="V12" s="1040"/>
      <c r="W12" s="1040"/>
      <c r="X12" s="1040"/>
      <c r="Y12" s="1040"/>
      <c r="Z12" s="1040"/>
      <c r="AA12" s="1040"/>
      <c r="AB12" s="1040"/>
      <c r="AC12" s="1040"/>
      <c r="AD12" s="1040"/>
      <c r="AE12" s="1041"/>
      <c r="AF12" s="1036"/>
      <c r="AG12" s="1037"/>
      <c r="AH12" s="1037"/>
      <c r="AI12" s="1037"/>
      <c r="AJ12" s="1038"/>
      <c r="AK12" s="1081"/>
      <c r="AL12" s="1082"/>
      <c r="AM12" s="1082"/>
      <c r="AN12" s="1082"/>
      <c r="AO12" s="1082"/>
      <c r="AP12" s="1082"/>
      <c r="AQ12" s="1082"/>
      <c r="AR12" s="1082"/>
      <c r="AS12" s="1082"/>
      <c r="AT12" s="1082"/>
      <c r="AU12" s="1083"/>
      <c r="AV12" s="1083"/>
      <c r="AW12" s="1083"/>
      <c r="AX12" s="1083"/>
      <c r="AY12" s="1084"/>
      <c r="AZ12" s="220"/>
      <c r="BA12" s="220"/>
      <c r="BB12" s="220"/>
      <c r="BC12" s="220"/>
      <c r="BD12" s="220"/>
      <c r="BE12" s="221"/>
      <c r="BF12" s="221"/>
      <c r="BG12" s="221"/>
      <c r="BH12" s="221"/>
      <c r="BI12" s="221"/>
      <c r="BJ12" s="221"/>
      <c r="BK12" s="221"/>
      <c r="BL12" s="221"/>
      <c r="BM12" s="221"/>
      <c r="BN12" s="221"/>
      <c r="BO12" s="221"/>
      <c r="BP12" s="221"/>
      <c r="BQ12" s="226">
        <v>6</v>
      </c>
      <c r="BR12" s="227"/>
      <c r="BS12" s="993"/>
      <c r="BT12" s="994"/>
      <c r="BU12" s="994"/>
      <c r="BV12" s="994"/>
      <c r="BW12" s="994"/>
      <c r="BX12" s="994"/>
      <c r="BY12" s="994"/>
      <c r="BZ12" s="994"/>
      <c r="CA12" s="994"/>
      <c r="CB12" s="994"/>
      <c r="CC12" s="994"/>
      <c r="CD12" s="994"/>
      <c r="CE12" s="994"/>
      <c r="CF12" s="994"/>
      <c r="CG12" s="1015"/>
      <c r="CH12" s="990"/>
      <c r="CI12" s="991"/>
      <c r="CJ12" s="991"/>
      <c r="CK12" s="991"/>
      <c r="CL12" s="992"/>
      <c r="CM12" s="990"/>
      <c r="CN12" s="991"/>
      <c r="CO12" s="991"/>
      <c r="CP12" s="991"/>
      <c r="CQ12" s="992"/>
      <c r="CR12" s="990"/>
      <c r="CS12" s="991"/>
      <c r="CT12" s="991"/>
      <c r="CU12" s="991"/>
      <c r="CV12" s="992"/>
      <c r="CW12" s="990"/>
      <c r="CX12" s="991"/>
      <c r="CY12" s="991"/>
      <c r="CZ12" s="991"/>
      <c r="DA12" s="992"/>
      <c r="DB12" s="990"/>
      <c r="DC12" s="991"/>
      <c r="DD12" s="991"/>
      <c r="DE12" s="991"/>
      <c r="DF12" s="992"/>
      <c r="DG12" s="990"/>
      <c r="DH12" s="991"/>
      <c r="DI12" s="991"/>
      <c r="DJ12" s="991"/>
      <c r="DK12" s="992"/>
      <c r="DL12" s="990"/>
      <c r="DM12" s="991"/>
      <c r="DN12" s="991"/>
      <c r="DO12" s="991"/>
      <c r="DP12" s="992"/>
      <c r="DQ12" s="990"/>
      <c r="DR12" s="991"/>
      <c r="DS12" s="991"/>
      <c r="DT12" s="991"/>
      <c r="DU12" s="992"/>
      <c r="DV12" s="993"/>
      <c r="DW12" s="994"/>
      <c r="DX12" s="994"/>
      <c r="DY12" s="994"/>
      <c r="DZ12" s="995"/>
      <c r="EA12" s="222"/>
    </row>
    <row r="13" spans="1:131" s="223" customFormat="1" ht="26.25" customHeight="1" x14ac:dyDescent="0.15">
      <c r="A13" s="226">
        <v>7</v>
      </c>
      <c r="B13" s="1031"/>
      <c r="C13" s="1032"/>
      <c r="D13" s="1032"/>
      <c r="E13" s="1032"/>
      <c r="F13" s="1032"/>
      <c r="G13" s="1032"/>
      <c r="H13" s="1032"/>
      <c r="I13" s="1032"/>
      <c r="J13" s="1032"/>
      <c r="K13" s="1032"/>
      <c r="L13" s="1032"/>
      <c r="M13" s="1032"/>
      <c r="N13" s="1032"/>
      <c r="O13" s="1032"/>
      <c r="P13" s="1033"/>
      <c r="Q13" s="1039"/>
      <c r="R13" s="1040"/>
      <c r="S13" s="1040"/>
      <c r="T13" s="1040"/>
      <c r="U13" s="1040"/>
      <c r="V13" s="1040"/>
      <c r="W13" s="1040"/>
      <c r="X13" s="1040"/>
      <c r="Y13" s="1040"/>
      <c r="Z13" s="1040"/>
      <c r="AA13" s="1040"/>
      <c r="AB13" s="1040"/>
      <c r="AC13" s="1040"/>
      <c r="AD13" s="1040"/>
      <c r="AE13" s="1041"/>
      <c r="AF13" s="1036"/>
      <c r="AG13" s="1037"/>
      <c r="AH13" s="1037"/>
      <c r="AI13" s="1037"/>
      <c r="AJ13" s="1038"/>
      <c r="AK13" s="1081"/>
      <c r="AL13" s="1082"/>
      <c r="AM13" s="1082"/>
      <c r="AN13" s="1082"/>
      <c r="AO13" s="1082"/>
      <c r="AP13" s="1082"/>
      <c r="AQ13" s="1082"/>
      <c r="AR13" s="1082"/>
      <c r="AS13" s="1082"/>
      <c r="AT13" s="1082"/>
      <c r="AU13" s="1083"/>
      <c r="AV13" s="1083"/>
      <c r="AW13" s="1083"/>
      <c r="AX13" s="1083"/>
      <c r="AY13" s="1084"/>
      <c r="AZ13" s="220"/>
      <c r="BA13" s="220"/>
      <c r="BB13" s="220"/>
      <c r="BC13" s="220"/>
      <c r="BD13" s="220"/>
      <c r="BE13" s="221"/>
      <c r="BF13" s="221"/>
      <c r="BG13" s="221"/>
      <c r="BH13" s="221"/>
      <c r="BI13" s="221"/>
      <c r="BJ13" s="221"/>
      <c r="BK13" s="221"/>
      <c r="BL13" s="221"/>
      <c r="BM13" s="221"/>
      <c r="BN13" s="221"/>
      <c r="BO13" s="221"/>
      <c r="BP13" s="221"/>
      <c r="BQ13" s="226">
        <v>7</v>
      </c>
      <c r="BR13" s="227"/>
      <c r="BS13" s="993"/>
      <c r="BT13" s="994"/>
      <c r="BU13" s="994"/>
      <c r="BV13" s="994"/>
      <c r="BW13" s="994"/>
      <c r="BX13" s="994"/>
      <c r="BY13" s="994"/>
      <c r="BZ13" s="994"/>
      <c r="CA13" s="994"/>
      <c r="CB13" s="994"/>
      <c r="CC13" s="994"/>
      <c r="CD13" s="994"/>
      <c r="CE13" s="994"/>
      <c r="CF13" s="994"/>
      <c r="CG13" s="1015"/>
      <c r="CH13" s="990"/>
      <c r="CI13" s="991"/>
      <c r="CJ13" s="991"/>
      <c r="CK13" s="991"/>
      <c r="CL13" s="992"/>
      <c r="CM13" s="990"/>
      <c r="CN13" s="991"/>
      <c r="CO13" s="991"/>
      <c r="CP13" s="991"/>
      <c r="CQ13" s="992"/>
      <c r="CR13" s="990"/>
      <c r="CS13" s="991"/>
      <c r="CT13" s="991"/>
      <c r="CU13" s="991"/>
      <c r="CV13" s="992"/>
      <c r="CW13" s="990"/>
      <c r="CX13" s="991"/>
      <c r="CY13" s="991"/>
      <c r="CZ13" s="991"/>
      <c r="DA13" s="992"/>
      <c r="DB13" s="990"/>
      <c r="DC13" s="991"/>
      <c r="DD13" s="991"/>
      <c r="DE13" s="991"/>
      <c r="DF13" s="992"/>
      <c r="DG13" s="990"/>
      <c r="DH13" s="991"/>
      <c r="DI13" s="991"/>
      <c r="DJ13" s="991"/>
      <c r="DK13" s="992"/>
      <c r="DL13" s="990"/>
      <c r="DM13" s="991"/>
      <c r="DN13" s="991"/>
      <c r="DO13" s="991"/>
      <c r="DP13" s="992"/>
      <c r="DQ13" s="990"/>
      <c r="DR13" s="991"/>
      <c r="DS13" s="991"/>
      <c r="DT13" s="991"/>
      <c r="DU13" s="992"/>
      <c r="DV13" s="993"/>
      <c r="DW13" s="994"/>
      <c r="DX13" s="994"/>
      <c r="DY13" s="994"/>
      <c r="DZ13" s="995"/>
      <c r="EA13" s="222"/>
    </row>
    <row r="14" spans="1:131" s="223" customFormat="1" ht="26.25" customHeight="1" x14ac:dyDescent="0.15">
      <c r="A14" s="226">
        <v>8</v>
      </c>
      <c r="B14" s="1031"/>
      <c r="C14" s="1032"/>
      <c r="D14" s="1032"/>
      <c r="E14" s="1032"/>
      <c r="F14" s="1032"/>
      <c r="G14" s="1032"/>
      <c r="H14" s="1032"/>
      <c r="I14" s="1032"/>
      <c r="J14" s="1032"/>
      <c r="K14" s="1032"/>
      <c r="L14" s="1032"/>
      <c r="M14" s="1032"/>
      <c r="N14" s="1032"/>
      <c r="O14" s="1032"/>
      <c r="P14" s="1033"/>
      <c r="Q14" s="1039"/>
      <c r="R14" s="1040"/>
      <c r="S14" s="1040"/>
      <c r="T14" s="1040"/>
      <c r="U14" s="1040"/>
      <c r="V14" s="1040"/>
      <c r="W14" s="1040"/>
      <c r="X14" s="1040"/>
      <c r="Y14" s="1040"/>
      <c r="Z14" s="1040"/>
      <c r="AA14" s="1040"/>
      <c r="AB14" s="1040"/>
      <c r="AC14" s="1040"/>
      <c r="AD14" s="1040"/>
      <c r="AE14" s="1041"/>
      <c r="AF14" s="1036"/>
      <c r="AG14" s="1037"/>
      <c r="AH14" s="1037"/>
      <c r="AI14" s="1037"/>
      <c r="AJ14" s="1038"/>
      <c r="AK14" s="1081"/>
      <c r="AL14" s="1082"/>
      <c r="AM14" s="1082"/>
      <c r="AN14" s="1082"/>
      <c r="AO14" s="1082"/>
      <c r="AP14" s="1082"/>
      <c r="AQ14" s="1082"/>
      <c r="AR14" s="1082"/>
      <c r="AS14" s="1082"/>
      <c r="AT14" s="1082"/>
      <c r="AU14" s="1083"/>
      <c r="AV14" s="1083"/>
      <c r="AW14" s="1083"/>
      <c r="AX14" s="1083"/>
      <c r="AY14" s="1084"/>
      <c r="AZ14" s="220"/>
      <c r="BA14" s="220"/>
      <c r="BB14" s="220"/>
      <c r="BC14" s="220"/>
      <c r="BD14" s="220"/>
      <c r="BE14" s="221"/>
      <c r="BF14" s="221"/>
      <c r="BG14" s="221"/>
      <c r="BH14" s="221"/>
      <c r="BI14" s="221"/>
      <c r="BJ14" s="221"/>
      <c r="BK14" s="221"/>
      <c r="BL14" s="221"/>
      <c r="BM14" s="221"/>
      <c r="BN14" s="221"/>
      <c r="BO14" s="221"/>
      <c r="BP14" s="221"/>
      <c r="BQ14" s="226">
        <v>8</v>
      </c>
      <c r="BR14" s="227"/>
      <c r="BS14" s="993"/>
      <c r="BT14" s="994"/>
      <c r="BU14" s="994"/>
      <c r="BV14" s="994"/>
      <c r="BW14" s="994"/>
      <c r="BX14" s="994"/>
      <c r="BY14" s="994"/>
      <c r="BZ14" s="994"/>
      <c r="CA14" s="994"/>
      <c r="CB14" s="994"/>
      <c r="CC14" s="994"/>
      <c r="CD14" s="994"/>
      <c r="CE14" s="994"/>
      <c r="CF14" s="994"/>
      <c r="CG14" s="1015"/>
      <c r="CH14" s="990"/>
      <c r="CI14" s="991"/>
      <c r="CJ14" s="991"/>
      <c r="CK14" s="991"/>
      <c r="CL14" s="992"/>
      <c r="CM14" s="990"/>
      <c r="CN14" s="991"/>
      <c r="CO14" s="991"/>
      <c r="CP14" s="991"/>
      <c r="CQ14" s="992"/>
      <c r="CR14" s="990"/>
      <c r="CS14" s="991"/>
      <c r="CT14" s="991"/>
      <c r="CU14" s="991"/>
      <c r="CV14" s="992"/>
      <c r="CW14" s="990"/>
      <c r="CX14" s="991"/>
      <c r="CY14" s="991"/>
      <c r="CZ14" s="991"/>
      <c r="DA14" s="992"/>
      <c r="DB14" s="990"/>
      <c r="DC14" s="991"/>
      <c r="DD14" s="991"/>
      <c r="DE14" s="991"/>
      <c r="DF14" s="992"/>
      <c r="DG14" s="990"/>
      <c r="DH14" s="991"/>
      <c r="DI14" s="991"/>
      <c r="DJ14" s="991"/>
      <c r="DK14" s="992"/>
      <c r="DL14" s="990"/>
      <c r="DM14" s="991"/>
      <c r="DN14" s="991"/>
      <c r="DO14" s="991"/>
      <c r="DP14" s="992"/>
      <c r="DQ14" s="990"/>
      <c r="DR14" s="991"/>
      <c r="DS14" s="991"/>
      <c r="DT14" s="991"/>
      <c r="DU14" s="992"/>
      <c r="DV14" s="993"/>
      <c r="DW14" s="994"/>
      <c r="DX14" s="994"/>
      <c r="DY14" s="994"/>
      <c r="DZ14" s="995"/>
      <c r="EA14" s="222"/>
    </row>
    <row r="15" spans="1:131" s="223" customFormat="1" ht="26.25" customHeight="1" x14ac:dyDescent="0.15">
      <c r="A15" s="226">
        <v>9</v>
      </c>
      <c r="B15" s="1031"/>
      <c r="C15" s="1032"/>
      <c r="D15" s="1032"/>
      <c r="E15" s="1032"/>
      <c r="F15" s="1032"/>
      <c r="G15" s="1032"/>
      <c r="H15" s="1032"/>
      <c r="I15" s="1032"/>
      <c r="J15" s="1032"/>
      <c r="K15" s="1032"/>
      <c r="L15" s="1032"/>
      <c r="M15" s="1032"/>
      <c r="N15" s="1032"/>
      <c r="O15" s="1032"/>
      <c r="P15" s="1033"/>
      <c r="Q15" s="1039"/>
      <c r="R15" s="1040"/>
      <c r="S15" s="1040"/>
      <c r="T15" s="1040"/>
      <c r="U15" s="1040"/>
      <c r="V15" s="1040"/>
      <c r="W15" s="1040"/>
      <c r="X15" s="1040"/>
      <c r="Y15" s="1040"/>
      <c r="Z15" s="1040"/>
      <c r="AA15" s="1040"/>
      <c r="AB15" s="1040"/>
      <c r="AC15" s="1040"/>
      <c r="AD15" s="1040"/>
      <c r="AE15" s="1041"/>
      <c r="AF15" s="1036"/>
      <c r="AG15" s="1037"/>
      <c r="AH15" s="1037"/>
      <c r="AI15" s="1037"/>
      <c r="AJ15" s="1038"/>
      <c r="AK15" s="1081"/>
      <c r="AL15" s="1082"/>
      <c r="AM15" s="1082"/>
      <c r="AN15" s="1082"/>
      <c r="AO15" s="1082"/>
      <c r="AP15" s="1082"/>
      <c r="AQ15" s="1082"/>
      <c r="AR15" s="1082"/>
      <c r="AS15" s="1082"/>
      <c r="AT15" s="1082"/>
      <c r="AU15" s="1083"/>
      <c r="AV15" s="1083"/>
      <c r="AW15" s="1083"/>
      <c r="AX15" s="1083"/>
      <c r="AY15" s="1084"/>
      <c r="AZ15" s="220"/>
      <c r="BA15" s="220"/>
      <c r="BB15" s="220"/>
      <c r="BC15" s="220"/>
      <c r="BD15" s="220"/>
      <c r="BE15" s="221"/>
      <c r="BF15" s="221"/>
      <c r="BG15" s="221"/>
      <c r="BH15" s="221"/>
      <c r="BI15" s="221"/>
      <c r="BJ15" s="221"/>
      <c r="BK15" s="221"/>
      <c r="BL15" s="221"/>
      <c r="BM15" s="221"/>
      <c r="BN15" s="221"/>
      <c r="BO15" s="221"/>
      <c r="BP15" s="221"/>
      <c r="BQ15" s="226">
        <v>9</v>
      </c>
      <c r="BR15" s="227"/>
      <c r="BS15" s="993"/>
      <c r="BT15" s="994"/>
      <c r="BU15" s="994"/>
      <c r="BV15" s="994"/>
      <c r="BW15" s="994"/>
      <c r="BX15" s="994"/>
      <c r="BY15" s="994"/>
      <c r="BZ15" s="994"/>
      <c r="CA15" s="994"/>
      <c r="CB15" s="994"/>
      <c r="CC15" s="994"/>
      <c r="CD15" s="994"/>
      <c r="CE15" s="994"/>
      <c r="CF15" s="994"/>
      <c r="CG15" s="1015"/>
      <c r="CH15" s="990"/>
      <c r="CI15" s="991"/>
      <c r="CJ15" s="991"/>
      <c r="CK15" s="991"/>
      <c r="CL15" s="992"/>
      <c r="CM15" s="990"/>
      <c r="CN15" s="991"/>
      <c r="CO15" s="991"/>
      <c r="CP15" s="991"/>
      <c r="CQ15" s="992"/>
      <c r="CR15" s="990"/>
      <c r="CS15" s="991"/>
      <c r="CT15" s="991"/>
      <c r="CU15" s="991"/>
      <c r="CV15" s="992"/>
      <c r="CW15" s="990"/>
      <c r="CX15" s="991"/>
      <c r="CY15" s="991"/>
      <c r="CZ15" s="991"/>
      <c r="DA15" s="992"/>
      <c r="DB15" s="990"/>
      <c r="DC15" s="991"/>
      <c r="DD15" s="991"/>
      <c r="DE15" s="991"/>
      <c r="DF15" s="992"/>
      <c r="DG15" s="990"/>
      <c r="DH15" s="991"/>
      <c r="DI15" s="991"/>
      <c r="DJ15" s="991"/>
      <c r="DK15" s="992"/>
      <c r="DL15" s="990"/>
      <c r="DM15" s="991"/>
      <c r="DN15" s="991"/>
      <c r="DO15" s="991"/>
      <c r="DP15" s="992"/>
      <c r="DQ15" s="990"/>
      <c r="DR15" s="991"/>
      <c r="DS15" s="991"/>
      <c r="DT15" s="991"/>
      <c r="DU15" s="992"/>
      <c r="DV15" s="993"/>
      <c r="DW15" s="994"/>
      <c r="DX15" s="994"/>
      <c r="DY15" s="994"/>
      <c r="DZ15" s="995"/>
      <c r="EA15" s="222"/>
    </row>
    <row r="16" spans="1:131" s="223" customFormat="1" ht="26.25" customHeight="1" x14ac:dyDescent="0.15">
      <c r="A16" s="226">
        <v>10</v>
      </c>
      <c r="B16" s="1031"/>
      <c r="C16" s="1032"/>
      <c r="D16" s="1032"/>
      <c r="E16" s="1032"/>
      <c r="F16" s="1032"/>
      <c r="G16" s="1032"/>
      <c r="H16" s="1032"/>
      <c r="I16" s="1032"/>
      <c r="J16" s="1032"/>
      <c r="K16" s="1032"/>
      <c r="L16" s="1032"/>
      <c r="M16" s="1032"/>
      <c r="N16" s="1032"/>
      <c r="O16" s="1032"/>
      <c r="P16" s="1033"/>
      <c r="Q16" s="1039"/>
      <c r="R16" s="1040"/>
      <c r="S16" s="1040"/>
      <c r="T16" s="1040"/>
      <c r="U16" s="1040"/>
      <c r="V16" s="1040"/>
      <c r="W16" s="1040"/>
      <c r="X16" s="1040"/>
      <c r="Y16" s="1040"/>
      <c r="Z16" s="1040"/>
      <c r="AA16" s="1040"/>
      <c r="AB16" s="1040"/>
      <c r="AC16" s="1040"/>
      <c r="AD16" s="1040"/>
      <c r="AE16" s="1041"/>
      <c r="AF16" s="1036"/>
      <c r="AG16" s="1037"/>
      <c r="AH16" s="1037"/>
      <c r="AI16" s="1037"/>
      <c r="AJ16" s="1038"/>
      <c r="AK16" s="1081"/>
      <c r="AL16" s="1082"/>
      <c r="AM16" s="1082"/>
      <c r="AN16" s="1082"/>
      <c r="AO16" s="1082"/>
      <c r="AP16" s="1082"/>
      <c r="AQ16" s="1082"/>
      <c r="AR16" s="1082"/>
      <c r="AS16" s="1082"/>
      <c r="AT16" s="1082"/>
      <c r="AU16" s="1083"/>
      <c r="AV16" s="1083"/>
      <c r="AW16" s="1083"/>
      <c r="AX16" s="1083"/>
      <c r="AY16" s="1084"/>
      <c r="AZ16" s="220"/>
      <c r="BA16" s="220"/>
      <c r="BB16" s="220"/>
      <c r="BC16" s="220"/>
      <c r="BD16" s="220"/>
      <c r="BE16" s="221"/>
      <c r="BF16" s="221"/>
      <c r="BG16" s="221"/>
      <c r="BH16" s="221"/>
      <c r="BI16" s="221"/>
      <c r="BJ16" s="221"/>
      <c r="BK16" s="221"/>
      <c r="BL16" s="221"/>
      <c r="BM16" s="221"/>
      <c r="BN16" s="221"/>
      <c r="BO16" s="221"/>
      <c r="BP16" s="221"/>
      <c r="BQ16" s="226">
        <v>10</v>
      </c>
      <c r="BR16" s="227"/>
      <c r="BS16" s="993"/>
      <c r="BT16" s="994"/>
      <c r="BU16" s="994"/>
      <c r="BV16" s="994"/>
      <c r="BW16" s="994"/>
      <c r="BX16" s="994"/>
      <c r="BY16" s="994"/>
      <c r="BZ16" s="994"/>
      <c r="CA16" s="994"/>
      <c r="CB16" s="994"/>
      <c r="CC16" s="994"/>
      <c r="CD16" s="994"/>
      <c r="CE16" s="994"/>
      <c r="CF16" s="994"/>
      <c r="CG16" s="1015"/>
      <c r="CH16" s="990"/>
      <c r="CI16" s="991"/>
      <c r="CJ16" s="991"/>
      <c r="CK16" s="991"/>
      <c r="CL16" s="992"/>
      <c r="CM16" s="990"/>
      <c r="CN16" s="991"/>
      <c r="CO16" s="991"/>
      <c r="CP16" s="991"/>
      <c r="CQ16" s="992"/>
      <c r="CR16" s="990"/>
      <c r="CS16" s="991"/>
      <c r="CT16" s="991"/>
      <c r="CU16" s="991"/>
      <c r="CV16" s="992"/>
      <c r="CW16" s="990"/>
      <c r="CX16" s="991"/>
      <c r="CY16" s="991"/>
      <c r="CZ16" s="991"/>
      <c r="DA16" s="992"/>
      <c r="DB16" s="990"/>
      <c r="DC16" s="991"/>
      <c r="DD16" s="991"/>
      <c r="DE16" s="991"/>
      <c r="DF16" s="992"/>
      <c r="DG16" s="990"/>
      <c r="DH16" s="991"/>
      <c r="DI16" s="991"/>
      <c r="DJ16" s="991"/>
      <c r="DK16" s="992"/>
      <c r="DL16" s="990"/>
      <c r="DM16" s="991"/>
      <c r="DN16" s="991"/>
      <c r="DO16" s="991"/>
      <c r="DP16" s="992"/>
      <c r="DQ16" s="990"/>
      <c r="DR16" s="991"/>
      <c r="DS16" s="991"/>
      <c r="DT16" s="991"/>
      <c r="DU16" s="992"/>
      <c r="DV16" s="993"/>
      <c r="DW16" s="994"/>
      <c r="DX16" s="994"/>
      <c r="DY16" s="994"/>
      <c r="DZ16" s="995"/>
      <c r="EA16" s="222"/>
    </row>
    <row r="17" spans="1:131" s="223" customFormat="1" ht="26.25" customHeight="1" x14ac:dyDescent="0.15">
      <c r="A17" s="226">
        <v>11</v>
      </c>
      <c r="B17" s="1031"/>
      <c r="C17" s="1032"/>
      <c r="D17" s="1032"/>
      <c r="E17" s="1032"/>
      <c r="F17" s="1032"/>
      <c r="G17" s="1032"/>
      <c r="H17" s="1032"/>
      <c r="I17" s="1032"/>
      <c r="J17" s="1032"/>
      <c r="K17" s="1032"/>
      <c r="L17" s="1032"/>
      <c r="M17" s="1032"/>
      <c r="N17" s="1032"/>
      <c r="O17" s="1032"/>
      <c r="P17" s="1033"/>
      <c r="Q17" s="1039"/>
      <c r="R17" s="1040"/>
      <c r="S17" s="1040"/>
      <c r="T17" s="1040"/>
      <c r="U17" s="1040"/>
      <c r="V17" s="1040"/>
      <c r="W17" s="1040"/>
      <c r="X17" s="1040"/>
      <c r="Y17" s="1040"/>
      <c r="Z17" s="1040"/>
      <c r="AA17" s="1040"/>
      <c r="AB17" s="1040"/>
      <c r="AC17" s="1040"/>
      <c r="AD17" s="1040"/>
      <c r="AE17" s="1041"/>
      <c r="AF17" s="1036"/>
      <c r="AG17" s="1037"/>
      <c r="AH17" s="1037"/>
      <c r="AI17" s="1037"/>
      <c r="AJ17" s="1038"/>
      <c r="AK17" s="1081"/>
      <c r="AL17" s="1082"/>
      <c r="AM17" s="1082"/>
      <c r="AN17" s="1082"/>
      <c r="AO17" s="1082"/>
      <c r="AP17" s="1082"/>
      <c r="AQ17" s="1082"/>
      <c r="AR17" s="1082"/>
      <c r="AS17" s="1082"/>
      <c r="AT17" s="1082"/>
      <c r="AU17" s="1083"/>
      <c r="AV17" s="1083"/>
      <c r="AW17" s="1083"/>
      <c r="AX17" s="1083"/>
      <c r="AY17" s="1084"/>
      <c r="AZ17" s="220"/>
      <c r="BA17" s="220"/>
      <c r="BB17" s="220"/>
      <c r="BC17" s="220"/>
      <c r="BD17" s="220"/>
      <c r="BE17" s="221"/>
      <c r="BF17" s="221"/>
      <c r="BG17" s="221"/>
      <c r="BH17" s="221"/>
      <c r="BI17" s="221"/>
      <c r="BJ17" s="221"/>
      <c r="BK17" s="221"/>
      <c r="BL17" s="221"/>
      <c r="BM17" s="221"/>
      <c r="BN17" s="221"/>
      <c r="BO17" s="221"/>
      <c r="BP17" s="221"/>
      <c r="BQ17" s="226">
        <v>11</v>
      </c>
      <c r="BR17" s="227"/>
      <c r="BS17" s="993"/>
      <c r="BT17" s="994"/>
      <c r="BU17" s="994"/>
      <c r="BV17" s="994"/>
      <c r="BW17" s="994"/>
      <c r="BX17" s="994"/>
      <c r="BY17" s="994"/>
      <c r="BZ17" s="994"/>
      <c r="CA17" s="994"/>
      <c r="CB17" s="994"/>
      <c r="CC17" s="994"/>
      <c r="CD17" s="994"/>
      <c r="CE17" s="994"/>
      <c r="CF17" s="994"/>
      <c r="CG17" s="1015"/>
      <c r="CH17" s="990"/>
      <c r="CI17" s="991"/>
      <c r="CJ17" s="991"/>
      <c r="CK17" s="991"/>
      <c r="CL17" s="992"/>
      <c r="CM17" s="990"/>
      <c r="CN17" s="991"/>
      <c r="CO17" s="991"/>
      <c r="CP17" s="991"/>
      <c r="CQ17" s="992"/>
      <c r="CR17" s="990"/>
      <c r="CS17" s="991"/>
      <c r="CT17" s="991"/>
      <c r="CU17" s="991"/>
      <c r="CV17" s="992"/>
      <c r="CW17" s="990"/>
      <c r="CX17" s="991"/>
      <c r="CY17" s="991"/>
      <c r="CZ17" s="991"/>
      <c r="DA17" s="992"/>
      <c r="DB17" s="990"/>
      <c r="DC17" s="991"/>
      <c r="DD17" s="991"/>
      <c r="DE17" s="991"/>
      <c r="DF17" s="992"/>
      <c r="DG17" s="990"/>
      <c r="DH17" s="991"/>
      <c r="DI17" s="991"/>
      <c r="DJ17" s="991"/>
      <c r="DK17" s="992"/>
      <c r="DL17" s="990"/>
      <c r="DM17" s="991"/>
      <c r="DN17" s="991"/>
      <c r="DO17" s="991"/>
      <c r="DP17" s="992"/>
      <c r="DQ17" s="990"/>
      <c r="DR17" s="991"/>
      <c r="DS17" s="991"/>
      <c r="DT17" s="991"/>
      <c r="DU17" s="992"/>
      <c r="DV17" s="993"/>
      <c r="DW17" s="994"/>
      <c r="DX17" s="994"/>
      <c r="DY17" s="994"/>
      <c r="DZ17" s="995"/>
      <c r="EA17" s="222"/>
    </row>
    <row r="18" spans="1:131" s="223" customFormat="1" ht="26.25" customHeight="1" x14ac:dyDescent="0.15">
      <c r="A18" s="226">
        <v>12</v>
      </c>
      <c r="B18" s="1031"/>
      <c r="C18" s="1032"/>
      <c r="D18" s="1032"/>
      <c r="E18" s="1032"/>
      <c r="F18" s="1032"/>
      <c r="G18" s="1032"/>
      <c r="H18" s="1032"/>
      <c r="I18" s="1032"/>
      <c r="J18" s="1032"/>
      <c r="K18" s="1032"/>
      <c r="L18" s="1032"/>
      <c r="M18" s="1032"/>
      <c r="N18" s="1032"/>
      <c r="O18" s="1032"/>
      <c r="P18" s="1033"/>
      <c r="Q18" s="1039"/>
      <c r="R18" s="1040"/>
      <c r="S18" s="1040"/>
      <c r="T18" s="1040"/>
      <c r="U18" s="1040"/>
      <c r="V18" s="1040"/>
      <c r="W18" s="1040"/>
      <c r="X18" s="1040"/>
      <c r="Y18" s="1040"/>
      <c r="Z18" s="1040"/>
      <c r="AA18" s="1040"/>
      <c r="AB18" s="1040"/>
      <c r="AC18" s="1040"/>
      <c r="AD18" s="1040"/>
      <c r="AE18" s="1041"/>
      <c r="AF18" s="1036"/>
      <c r="AG18" s="1037"/>
      <c r="AH18" s="1037"/>
      <c r="AI18" s="1037"/>
      <c r="AJ18" s="1038"/>
      <c r="AK18" s="1081"/>
      <c r="AL18" s="1082"/>
      <c r="AM18" s="1082"/>
      <c r="AN18" s="1082"/>
      <c r="AO18" s="1082"/>
      <c r="AP18" s="1082"/>
      <c r="AQ18" s="1082"/>
      <c r="AR18" s="1082"/>
      <c r="AS18" s="1082"/>
      <c r="AT18" s="1082"/>
      <c r="AU18" s="1083"/>
      <c r="AV18" s="1083"/>
      <c r="AW18" s="1083"/>
      <c r="AX18" s="1083"/>
      <c r="AY18" s="1084"/>
      <c r="AZ18" s="220"/>
      <c r="BA18" s="220"/>
      <c r="BB18" s="220"/>
      <c r="BC18" s="220"/>
      <c r="BD18" s="220"/>
      <c r="BE18" s="221"/>
      <c r="BF18" s="221"/>
      <c r="BG18" s="221"/>
      <c r="BH18" s="221"/>
      <c r="BI18" s="221"/>
      <c r="BJ18" s="221"/>
      <c r="BK18" s="221"/>
      <c r="BL18" s="221"/>
      <c r="BM18" s="221"/>
      <c r="BN18" s="221"/>
      <c r="BO18" s="221"/>
      <c r="BP18" s="221"/>
      <c r="BQ18" s="226">
        <v>12</v>
      </c>
      <c r="BR18" s="227"/>
      <c r="BS18" s="993"/>
      <c r="BT18" s="994"/>
      <c r="BU18" s="994"/>
      <c r="BV18" s="994"/>
      <c r="BW18" s="994"/>
      <c r="BX18" s="994"/>
      <c r="BY18" s="994"/>
      <c r="BZ18" s="994"/>
      <c r="CA18" s="994"/>
      <c r="CB18" s="994"/>
      <c r="CC18" s="994"/>
      <c r="CD18" s="994"/>
      <c r="CE18" s="994"/>
      <c r="CF18" s="994"/>
      <c r="CG18" s="1015"/>
      <c r="CH18" s="990"/>
      <c r="CI18" s="991"/>
      <c r="CJ18" s="991"/>
      <c r="CK18" s="991"/>
      <c r="CL18" s="992"/>
      <c r="CM18" s="990"/>
      <c r="CN18" s="991"/>
      <c r="CO18" s="991"/>
      <c r="CP18" s="991"/>
      <c r="CQ18" s="992"/>
      <c r="CR18" s="990"/>
      <c r="CS18" s="991"/>
      <c r="CT18" s="991"/>
      <c r="CU18" s="991"/>
      <c r="CV18" s="992"/>
      <c r="CW18" s="990"/>
      <c r="CX18" s="991"/>
      <c r="CY18" s="991"/>
      <c r="CZ18" s="991"/>
      <c r="DA18" s="992"/>
      <c r="DB18" s="990"/>
      <c r="DC18" s="991"/>
      <c r="DD18" s="991"/>
      <c r="DE18" s="991"/>
      <c r="DF18" s="992"/>
      <c r="DG18" s="990"/>
      <c r="DH18" s="991"/>
      <c r="DI18" s="991"/>
      <c r="DJ18" s="991"/>
      <c r="DK18" s="992"/>
      <c r="DL18" s="990"/>
      <c r="DM18" s="991"/>
      <c r="DN18" s="991"/>
      <c r="DO18" s="991"/>
      <c r="DP18" s="992"/>
      <c r="DQ18" s="990"/>
      <c r="DR18" s="991"/>
      <c r="DS18" s="991"/>
      <c r="DT18" s="991"/>
      <c r="DU18" s="992"/>
      <c r="DV18" s="993"/>
      <c r="DW18" s="994"/>
      <c r="DX18" s="994"/>
      <c r="DY18" s="994"/>
      <c r="DZ18" s="995"/>
      <c r="EA18" s="222"/>
    </row>
    <row r="19" spans="1:131" s="223" customFormat="1" ht="26.25" customHeight="1" x14ac:dyDescent="0.15">
      <c r="A19" s="226">
        <v>13</v>
      </c>
      <c r="B19" s="1031"/>
      <c r="C19" s="1032"/>
      <c r="D19" s="1032"/>
      <c r="E19" s="1032"/>
      <c r="F19" s="1032"/>
      <c r="G19" s="1032"/>
      <c r="H19" s="1032"/>
      <c r="I19" s="1032"/>
      <c r="J19" s="1032"/>
      <c r="K19" s="1032"/>
      <c r="L19" s="1032"/>
      <c r="M19" s="1032"/>
      <c r="N19" s="1032"/>
      <c r="O19" s="1032"/>
      <c r="P19" s="1033"/>
      <c r="Q19" s="1039"/>
      <c r="R19" s="1040"/>
      <c r="S19" s="1040"/>
      <c r="T19" s="1040"/>
      <c r="U19" s="1040"/>
      <c r="V19" s="1040"/>
      <c r="W19" s="1040"/>
      <c r="X19" s="1040"/>
      <c r="Y19" s="1040"/>
      <c r="Z19" s="1040"/>
      <c r="AA19" s="1040"/>
      <c r="AB19" s="1040"/>
      <c r="AC19" s="1040"/>
      <c r="AD19" s="1040"/>
      <c r="AE19" s="1041"/>
      <c r="AF19" s="1036"/>
      <c r="AG19" s="1037"/>
      <c r="AH19" s="1037"/>
      <c r="AI19" s="1037"/>
      <c r="AJ19" s="1038"/>
      <c r="AK19" s="1081"/>
      <c r="AL19" s="1082"/>
      <c r="AM19" s="1082"/>
      <c r="AN19" s="1082"/>
      <c r="AO19" s="1082"/>
      <c r="AP19" s="1082"/>
      <c r="AQ19" s="1082"/>
      <c r="AR19" s="1082"/>
      <c r="AS19" s="1082"/>
      <c r="AT19" s="1082"/>
      <c r="AU19" s="1083"/>
      <c r="AV19" s="1083"/>
      <c r="AW19" s="1083"/>
      <c r="AX19" s="1083"/>
      <c r="AY19" s="1084"/>
      <c r="AZ19" s="220"/>
      <c r="BA19" s="220"/>
      <c r="BB19" s="220"/>
      <c r="BC19" s="220"/>
      <c r="BD19" s="220"/>
      <c r="BE19" s="221"/>
      <c r="BF19" s="221"/>
      <c r="BG19" s="221"/>
      <c r="BH19" s="221"/>
      <c r="BI19" s="221"/>
      <c r="BJ19" s="221"/>
      <c r="BK19" s="221"/>
      <c r="BL19" s="221"/>
      <c r="BM19" s="221"/>
      <c r="BN19" s="221"/>
      <c r="BO19" s="221"/>
      <c r="BP19" s="221"/>
      <c r="BQ19" s="226">
        <v>13</v>
      </c>
      <c r="BR19" s="227"/>
      <c r="BS19" s="993"/>
      <c r="BT19" s="994"/>
      <c r="BU19" s="994"/>
      <c r="BV19" s="994"/>
      <c r="BW19" s="994"/>
      <c r="BX19" s="994"/>
      <c r="BY19" s="994"/>
      <c r="BZ19" s="994"/>
      <c r="CA19" s="994"/>
      <c r="CB19" s="994"/>
      <c r="CC19" s="994"/>
      <c r="CD19" s="994"/>
      <c r="CE19" s="994"/>
      <c r="CF19" s="994"/>
      <c r="CG19" s="1015"/>
      <c r="CH19" s="990"/>
      <c r="CI19" s="991"/>
      <c r="CJ19" s="991"/>
      <c r="CK19" s="991"/>
      <c r="CL19" s="992"/>
      <c r="CM19" s="990"/>
      <c r="CN19" s="991"/>
      <c r="CO19" s="991"/>
      <c r="CP19" s="991"/>
      <c r="CQ19" s="992"/>
      <c r="CR19" s="990"/>
      <c r="CS19" s="991"/>
      <c r="CT19" s="991"/>
      <c r="CU19" s="991"/>
      <c r="CV19" s="992"/>
      <c r="CW19" s="990"/>
      <c r="CX19" s="991"/>
      <c r="CY19" s="991"/>
      <c r="CZ19" s="991"/>
      <c r="DA19" s="992"/>
      <c r="DB19" s="990"/>
      <c r="DC19" s="991"/>
      <c r="DD19" s="991"/>
      <c r="DE19" s="991"/>
      <c r="DF19" s="992"/>
      <c r="DG19" s="990"/>
      <c r="DH19" s="991"/>
      <c r="DI19" s="991"/>
      <c r="DJ19" s="991"/>
      <c r="DK19" s="992"/>
      <c r="DL19" s="990"/>
      <c r="DM19" s="991"/>
      <c r="DN19" s="991"/>
      <c r="DO19" s="991"/>
      <c r="DP19" s="992"/>
      <c r="DQ19" s="990"/>
      <c r="DR19" s="991"/>
      <c r="DS19" s="991"/>
      <c r="DT19" s="991"/>
      <c r="DU19" s="992"/>
      <c r="DV19" s="993"/>
      <c r="DW19" s="994"/>
      <c r="DX19" s="994"/>
      <c r="DY19" s="994"/>
      <c r="DZ19" s="995"/>
      <c r="EA19" s="222"/>
    </row>
    <row r="20" spans="1:131" s="223" customFormat="1" ht="26.25" customHeight="1" x14ac:dyDescent="0.15">
      <c r="A20" s="226">
        <v>14</v>
      </c>
      <c r="B20" s="1031"/>
      <c r="C20" s="1032"/>
      <c r="D20" s="1032"/>
      <c r="E20" s="1032"/>
      <c r="F20" s="1032"/>
      <c r="G20" s="1032"/>
      <c r="H20" s="1032"/>
      <c r="I20" s="1032"/>
      <c r="J20" s="1032"/>
      <c r="K20" s="1032"/>
      <c r="L20" s="1032"/>
      <c r="M20" s="1032"/>
      <c r="N20" s="1032"/>
      <c r="O20" s="1032"/>
      <c r="P20" s="1033"/>
      <c r="Q20" s="1039"/>
      <c r="R20" s="1040"/>
      <c r="S20" s="1040"/>
      <c r="T20" s="1040"/>
      <c r="U20" s="1040"/>
      <c r="V20" s="1040"/>
      <c r="W20" s="1040"/>
      <c r="X20" s="1040"/>
      <c r="Y20" s="1040"/>
      <c r="Z20" s="1040"/>
      <c r="AA20" s="1040"/>
      <c r="AB20" s="1040"/>
      <c r="AC20" s="1040"/>
      <c r="AD20" s="1040"/>
      <c r="AE20" s="1041"/>
      <c r="AF20" s="1036"/>
      <c r="AG20" s="1037"/>
      <c r="AH20" s="1037"/>
      <c r="AI20" s="1037"/>
      <c r="AJ20" s="1038"/>
      <c r="AK20" s="1081"/>
      <c r="AL20" s="1082"/>
      <c r="AM20" s="1082"/>
      <c r="AN20" s="1082"/>
      <c r="AO20" s="1082"/>
      <c r="AP20" s="1082"/>
      <c r="AQ20" s="1082"/>
      <c r="AR20" s="1082"/>
      <c r="AS20" s="1082"/>
      <c r="AT20" s="1082"/>
      <c r="AU20" s="1083"/>
      <c r="AV20" s="1083"/>
      <c r="AW20" s="1083"/>
      <c r="AX20" s="1083"/>
      <c r="AY20" s="1084"/>
      <c r="AZ20" s="220"/>
      <c r="BA20" s="220"/>
      <c r="BB20" s="220"/>
      <c r="BC20" s="220"/>
      <c r="BD20" s="220"/>
      <c r="BE20" s="221"/>
      <c r="BF20" s="221"/>
      <c r="BG20" s="221"/>
      <c r="BH20" s="221"/>
      <c r="BI20" s="221"/>
      <c r="BJ20" s="221"/>
      <c r="BK20" s="221"/>
      <c r="BL20" s="221"/>
      <c r="BM20" s="221"/>
      <c r="BN20" s="221"/>
      <c r="BO20" s="221"/>
      <c r="BP20" s="221"/>
      <c r="BQ20" s="226">
        <v>14</v>
      </c>
      <c r="BR20" s="227"/>
      <c r="BS20" s="993"/>
      <c r="BT20" s="994"/>
      <c r="BU20" s="994"/>
      <c r="BV20" s="994"/>
      <c r="BW20" s="994"/>
      <c r="BX20" s="994"/>
      <c r="BY20" s="994"/>
      <c r="BZ20" s="994"/>
      <c r="CA20" s="994"/>
      <c r="CB20" s="994"/>
      <c r="CC20" s="994"/>
      <c r="CD20" s="994"/>
      <c r="CE20" s="994"/>
      <c r="CF20" s="994"/>
      <c r="CG20" s="1015"/>
      <c r="CH20" s="990"/>
      <c r="CI20" s="991"/>
      <c r="CJ20" s="991"/>
      <c r="CK20" s="991"/>
      <c r="CL20" s="992"/>
      <c r="CM20" s="990"/>
      <c r="CN20" s="991"/>
      <c r="CO20" s="991"/>
      <c r="CP20" s="991"/>
      <c r="CQ20" s="992"/>
      <c r="CR20" s="990"/>
      <c r="CS20" s="991"/>
      <c r="CT20" s="991"/>
      <c r="CU20" s="991"/>
      <c r="CV20" s="992"/>
      <c r="CW20" s="990"/>
      <c r="CX20" s="991"/>
      <c r="CY20" s="991"/>
      <c r="CZ20" s="991"/>
      <c r="DA20" s="992"/>
      <c r="DB20" s="990"/>
      <c r="DC20" s="991"/>
      <c r="DD20" s="991"/>
      <c r="DE20" s="991"/>
      <c r="DF20" s="992"/>
      <c r="DG20" s="990"/>
      <c r="DH20" s="991"/>
      <c r="DI20" s="991"/>
      <c r="DJ20" s="991"/>
      <c r="DK20" s="992"/>
      <c r="DL20" s="990"/>
      <c r="DM20" s="991"/>
      <c r="DN20" s="991"/>
      <c r="DO20" s="991"/>
      <c r="DP20" s="992"/>
      <c r="DQ20" s="990"/>
      <c r="DR20" s="991"/>
      <c r="DS20" s="991"/>
      <c r="DT20" s="991"/>
      <c r="DU20" s="992"/>
      <c r="DV20" s="993"/>
      <c r="DW20" s="994"/>
      <c r="DX20" s="994"/>
      <c r="DY20" s="994"/>
      <c r="DZ20" s="995"/>
      <c r="EA20" s="222"/>
    </row>
    <row r="21" spans="1:131" s="223" customFormat="1" ht="26.25" customHeight="1" thickBot="1" x14ac:dyDescent="0.2">
      <c r="A21" s="226">
        <v>15</v>
      </c>
      <c r="B21" s="1031"/>
      <c r="C21" s="1032"/>
      <c r="D21" s="1032"/>
      <c r="E21" s="1032"/>
      <c r="F21" s="1032"/>
      <c r="G21" s="1032"/>
      <c r="H21" s="1032"/>
      <c r="I21" s="1032"/>
      <c r="J21" s="1032"/>
      <c r="K21" s="1032"/>
      <c r="L21" s="1032"/>
      <c r="M21" s="1032"/>
      <c r="N21" s="1032"/>
      <c r="O21" s="1032"/>
      <c r="P21" s="1033"/>
      <c r="Q21" s="1039"/>
      <c r="R21" s="1040"/>
      <c r="S21" s="1040"/>
      <c r="T21" s="1040"/>
      <c r="U21" s="1040"/>
      <c r="V21" s="1040"/>
      <c r="W21" s="1040"/>
      <c r="X21" s="1040"/>
      <c r="Y21" s="1040"/>
      <c r="Z21" s="1040"/>
      <c r="AA21" s="1040"/>
      <c r="AB21" s="1040"/>
      <c r="AC21" s="1040"/>
      <c r="AD21" s="1040"/>
      <c r="AE21" s="1041"/>
      <c r="AF21" s="1036"/>
      <c r="AG21" s="1037"/>
      <c r="AH21" s="1037"/>
      <c r="AI21" s="1037"/>
      <c r="AJ21" s="1038"/>
      <c r="AK21" s="1081"/>
      <c r="AL21" s="1082"/>
      <c r="AM21" s="1082"/>
      <c r="AN21" s="1082"/>
      <c r="AO21" s="1082"/>
      <c r="AP21" s="1082"/>
      <c r="AQ21" s="1082"/>
      <c r="AR21" s="1082"/>
      <c r="AS21" s="1082"/>
      <c r="AT21" s="1082"/>
      <c r="AU21" s="1083"/>
      <c r="AV21" s="1083"/>
      <c r="AW21" s="1083"/>
      <c r="AX21" s="1083"/>
      <c r="AY21" s="1084"/>
      <c r="AZ21" s="220"/>
      <c r="BA21" s="220"/>
      <c r="BB21" s="220"/>
      <c r="BC21" s="220"/>
      <c r="BD21" s="220"/>
      <c r="BE21" s="221"/>
      <c r="BF21" s="221"/>
      <c r="BG21" s="221"/>
      <c r="BH21" s="221"/>
      <c r="BI21" s="221"/>
      <c r="BJ21" s="221"/>
      <c r="BK21" s="221"/>
      <c r="BL21" s="221"/>
      <c r="BM21" s="221"/>
      <c r="BN21" s="221"/>
      <c r="BO21" s="221"/>
      <c r="BP21" s="221"/>
      <c r="BQ21" s="226">
        <v>15</v>
      </c>
      <c r="BR21" s="227"/>
      <c r="BS21" s="993"/>
      <c r="BT21" s="994"/>
      <c r="BU21" s="994"/>
      <c r="BV21" s="994"/>
      <c r="BW21" s="994"/>
      <c r="BX21" s="994"/>
      <c r="BY21" s="994"/>
      <c r="BZ21" s="994"/>
      <c r="CA21" s="994"/>
      <c r="CB21" s="994"/>
      <c r="CC21" s="994"/>
      <c r="CD21" s="994"/>
      <c r="CE21" s="994"/>
      <c r="CF21" s="994"/>
      <c r="CG21" s="1015"/>
      <c r="CH21" s="990"/>
      <c r="CI21" s="991"/>
      <c r="CJ21" s="991"/>
      <c r="CK21" s="991"/>
      <c r="CL21" s="992"/>
      <c r="CM21" s="990"/>
      <c r="CN21" s="991"/>
      <c r="CO21" s="991"/>
      <c r="CP21" s="991"/>
      <c r="CQ21" s="992"/>
      <c r="CR21" s="990"/>
      <c r="CS21" s="991"/>
      <c r="CT21" s="991"/>
      <c r="CU21" s="991"/>
      <c r="CV21" s="992"/>
      <c r="CW21" s="990"/>
      <c r="CX21" s="991"/>
      <c r="CY21" s="991"/>
      <c r="CZ21" s="991"/>
      <c r="DA21" s="992"/>
      <c r="DB21" s="990"/>
      <c r="DC21" s="991"/>
      <c r="DD21" s="991"/>
      <c r="DE21" s="991"/>
      <c r="DF21" s="992"/>
      <c r="DG21" s="990"/>
      <c r="DH21" s="991"/>
      <c r="DI21" s="991"/>
      <c r="DJ21" s="991"/>
      <c r="DK21" s="992"/>
      <c r="DL21" s="990"/>
      <c r="DM21" s="991"/>
      <c r="DN21" s="991"/>
      <c r="DO21" s="991"/>
      <c r="DP21" s="992"/>
      <c r="DQ21" s="990"/>
      <c r="DR21" s="991"/>
      <c r="DS21" s="991"/>
      <c r="DT21" s="991"/>
      <c r="DU21" s="992"/>
      <c r="DV21" s="993"/>
      <c r="DW21" s="994"/>
      <c r="DX21" s="994"/>
      <c r="DY21" s="994"/>
      <c r="DZ21" s="995"/>
      <c r="EA21" s="222"/>
    </row>
    <row r="22" spans="1:131" s="223" customFormat="1" ht="26.25" customHeight="1" x14ac:dyDescent="0.15">
      <c r="A22" s="226">
        <v>16</v>
      </c>
      <c r="B22" s="1031"/>
      <c r="C22" s="1032"/>
      <c r="D22" s="1032"/>
      <c r="E22" s="1032"/>
      <c r="F22" s="1032"/>
      <c r="G22" s="1032"/>
      <c r="H22" s="1032"/>
      <c r="I22" s="1032"/>
      <c r="J22" s="1032"/>
      <c r="K22" s="1032"/>
      <c r="L22" s="1032"/>
      <c r="M22" s="1032"/>
      <c r="N22" s="1032"/>
      <c r="O22" s="1032"/>
      <c r="P22" s="1033"/>
      <c r="Q22" s="1074"/>
      <c r="R22" s="1075"/>
      <c r="S22" s="1075"/>
      <c r="T22" s="1075"/>
      <c r="U22" s="1075"/>
      <c r="V22" s="1075"/>
      <c r="W22" s="1075"/>
      <c r="X22" s="1075"/>
      <c r="Y22" s="1075"/>
      <c r="Z22" s="1075"/>
      <c r="AA22" s="1075"/>
      <c r="AB22" s="1075"/>
      <c r="AC22" s="1075"/>
      <c r="AD22" s="1075"/>
      <c r="AE22" s="1076"/>
      <c r="AF22" s="1036"/>
      <c r="AG22" s="1037"/>
      <c r="AH22" s="1037"/>
      <c r="AI22" s="1037"/>
      <c r="AJ22" s="1038"/>
      <c r="AK22" s="1077"/>
      <c r="AL22" s="1078"/>
      <c r="AM22" s="1078"/>
      <c r="AN22" s="1078"/>
      <c r="AO22" s="1078"/>
      <c r="AP22" s="1078"/>
      <c r="AQ22" s="1078"/>
      <c r="AR22" s="1078"/>
      <c r="AS22" s="1078"/>
      <c r="AT22" s="1078"/>
      <c r="AU22" s="1079"/>
      <c r="AV22" s="1079"/>
      <c r="AW22" s="1079"/>
      <c r="AX22" s="1079"/>
      <c r="AY22" s="1080"/>
      <c r="AZ22" s="1029" t="s">
        <v>376</v>
      </c>
      <c r="BA22" s="1029"/>
      <c r="BB22" s="1029"/>
      <c r="BC22" s="1029"/>
      <c r="BD22" s="1030"/>
      <c r="BE22" s="221"/>
      <c r="BF22" s="221"/>
      <c r="BG22" s="221"/>
      <c r="BH22" s="221"/>
      <c r="BI22" s="221"/>
      <c r="BJ22" s="221"/>
      <c r="BK22" s="221"/>
      <c r="BL22" s="221"/>
      <c r="BM22" s="221"/>
      <c r="BN22" s="221"/>
      <c r="BO22" s="221"/>
      <c r="BP22" s="221"/>
      <c r="BQ22" s="226">
        <v>16</v>
      </c>
      <c r="BR22" s="227"/>
      <c r="BS22" s="993"/>
      <c r="BT22" s="994"/>
      <c r="BU22" s="994"/>
      <c r="BV22" s="994"/>
      <c r="BW22" s="994"/>
      <c r="BX22" s="994"/>
      <c r="BY22" s="994"/>
      <c r="BZ22" s="994"/>
      <c r="CA22" s="994"/>
      <c r="CB22" s="994"/>
      <c r="CC22" s="994"/>
      <c r="CD22" s="994"/>
      <c r="CE22" s="994"/>
      <c r="CF22" s="994"/>
      <c r="CG22" s="1015"/>
      <c r="CH22" s="990"/>
      <c r="CI22" s="991"/>
      <c r="CJ22" s="991"/>
      <c r="CK22" s="991"/>
      <c r="CL22" s="992"/>
      <c r="CM22" s="990"/>
      <c r="CN22" s="991"/>
      <c r="CO22" s="991"/>
      <c r="CP22" s="991"/>
      <c r="CQ22" s="992"/>
      <c r="CR22" s="990"/>
      <c r="CS22" s="991"/>
      <c r="CT22" s="991"/>
      <c r="CU22" s="991"/>
      <c r="CV22" s="992"/>
      <c r="CW22" s="990"/>
      <c r="CX22" s="991"/>
      <c r="CY22" s="991"/>
      <c r="CZ22" s="991"/>
      <c r="DA22" s="992"/>
      <c r="DB22" s="990"/>
      <c r="DC22" s="991"/>
      <c r="DD22" s="991"/>
      <c r="DE22" s="991"/>
      <c r="DF22" s="992"/>
      <c r="DG22" s="990"/>
      <c r="DH22" s="991"/>
      <c r="DI22" s="991"/>
      <c r="DJ22" s="991"/>
      <c r="DK22" s="992"/>
      <c r="DL22" s="990"/>
      <c r="DM22" s="991"/>
      <c r="DN22" s="991"/>
      <c r="DO22" s="991"/>
      <c r="DP22" s="992"/>
      <c r="DQ22" s="990"/>
      <c r="DR22" s="991"/>
      <c r="DS22" s="991"/>
      <c r="DT22" s="991"/>
      <c r="DU22" s="992"/>
      <c r="DV22" s="993"/>
      <c r="DW22" s="994"/>
      <c r="DX22" s="994"/>
      <c r="DY22" s="994"/>
      <c r="DZ22" s="995"/>
      <c r="EA22" s="222"/>
    </row>
    <row r="23" spans="1:131" s="223" customFormat="1" ht="26.25" customHeight="1" thickBot="1" x14ac:dyDescent="0.2">
      <c r="A23" s="228" t="s">
        <v>377</v>
      </c>
      <c r="B23" s="937" t="s">
        <v>378</v>
      </c>
      <c r="C23" s="938"/>
      <c r="D23" s="938"/>
      <c r="E23" s="938"/>
      <c r="F23" s="938"/>
      <c r="G23" s="938"/>
      <c r="H23" s="938"/>
      <c r="I23" s="938"/>
      <c r="J23" s="938"/>
      <c r="K23" s="938"/>
      <c r="L23" s="938"/>
      <c r="M23" s="938"/>
      <c r="N23" s="938"/>
      <c r="O23" s="938"/>
      <c r="P23" s="948"/>
      <c r="Q23" s="1068">
        <v>6765</v>
      </c>
      <c r="R23" s="1062"/>
      <c r="S23" s="1062"/>
      <c r="T23" s="1062"/>
      <c r="U23" s="1062"/>
      <c r="V23" s="1062">
        <v>6418</v>
      </c>
      <c r="W23" s="1062"/>
      <c r="X23" s="1062"/>
      <c r="Y23" s="1062"/>
      <c r="Z23" s="1062"/>
      <c r="AA23" s="1062">
        <v>347</v>
      </c>
      <c r="AB23" s="1062"/>
      <c r="AC23" s="1062"/>
      <c r="AD23" s="1062"/>
      <c r="AE23" s="1069"/>
      <c r="AF23" s="1070">
        <v>287</v>
      </c>
      <c r="AG23" s="1062"/>
      <c r="AH23" s="1062"/>
      <c r="AI23" s="1062"/>
      <c r="AJ23" s="1071"/>
      <c r="AK23" s="1072"/>
      <c r="AL23" s="1073"/>
      <c r="AM23" s="1073"/>
      <c r="AN23" s="1073"/>
      <c r="AO23" s="1073"/>
      <c r="AP23" s="1062">
        <v>4737</v>
      </c>
      <c r="AQ23" s="1062"/>
      <c r="AR23" s="1062"/>
      <c r="AS23" s="1062"/>
      <c r="AT23" s="1062"/>
      <c r="AU23" s="1063"/>
      <c r="AV23" s="1063"/>
      <c r="AW23" s="1063"/>
      <c r="AX23" s="1063"/>
      <c r="AY23" s="1064"/>
      <c r="AZ23" s="1065" t="s">
        <v>121</v>
      </c>
      <c r="BA23" s="1066"/>
      <c r="BB23" s="1066"/>
      <c r="BC23" s="1066"/>
      <c r="BD23" s="1067"/>
      <c r="BE23" s="221"/>
      <c r="BF23" s="221"/>
      <c r="BG23" s="221"/>
      <c r="BH23" s="221"/>
      <c r="BI23" s="221"/>
      <c r="BJ23" s="221"/>
      <c r="BK23" s="221"/>
      <c r="BL23" s="221"/>
      <c r="BM23" s="221"/>
      <c r="BN23" s="221"/>
      <c r="BO23" s="221"/>
      <c r="BP23" s="221"/>
      <c r="BQ23" s="226">
        <v>17</v>
      </c>
      <c r="BR23" s="227"/>
      <c r="BS23" s="993"/>
      <c r="BT23" s="994"/>
      <c r="BU23" s="994"/>
      <c r="BV23" s="994"/>
      <c r="BW23" s="994"/>
      <c r="BX23" s="994"/>
      <c r="BY23" s="994"/>
      <c r="BZ23" s="994"/>
      <c r="CA23" s="994"/>
      <c r="CB23" s="994"/>
      <c r="CC23" s="994"/>
      <c r="CD23" s="994"/>
      <c r="CE23" s="994"/>
      <c r="CF23" s="994"/>
      <c r="CG23" s="1015"/>
      <c r="CH23" s="990"/>
      <c r="CI23" s="991"/>
      <c r="CJ23" s="991"/>
      <c r="CK23" s="991"/>
      <c r="CL23" s="992"/>
      <c r="CM23" s="990"/>
      <c r="CN23" s="991"/>
      <c r="CO23" s="991"/>
      <c r="CP23" s="991"/>
      <c r="CQ23" s="992"/>
      <c r="CR23" s="990"/>
      <c r="CS23" s="991"/>
      <c r="CT23" s="991"/>
      <c r="CU23" s="991"/>
      <c r="CV23" s="992"/>
      <c r="CW23" s="990"/>
      <c r="CX23" s="991"/>
      <c r="CY23" s="991"/>
      <c r="CZ23" s="991"/>
      <c r="DA23" s="992"/>
      <c r="DB23" s="990"/>
      <c r="DC23" s="991"/>
      <c r="DD23" s="991"/>
      <c r="DE23" s="991"/>
      <c r="DF23" s="992"/>
      <c r="DG23" s="990"/>
      <c r="DH23" s="991"/>
      <c r="DI23" s="991"/>
      <c r="DJ23" s="991"/>
      <c r="DK23" s="992"/>
      <c r="DL23" s="990"/>
      <c r="DM23" s="991"/>
      <c r="DN23" s="991"/>
      <c r="DO23" s="991"/>
      <c r="DP23" s="992"/>
      <c r="DQ23" s="990"/>
      <c r="DR23" s="991"/>
      <c r="DS23" s="991"/>
      <c r="DT23" s="991"/>
      <c r="DU23" s="992"/>
      <c r="DV23" s="993"/>
      <c r="DW23" s="994"/>
      <c r="DX23" s="994"/>
      <c r="DY23" s="994"/>
      <c r="DZ23" s="995"/>
      <c r="EA23" s="222"/>
    </row>
    <row r="24" spans="1:131" s="223" customFormat="1" ht="26.25" customHeight="1" x14ac:dyDescent="0.15">
      <c r="A24" s="1061" t="s">
        <v>379</v>
      </c>
      <c r="B24" s="1061"/>
      <c r="C24" s="1061"/>
      <c r="D24" s="1061"/>
      <c r="E24" s="1061"/>
      <c r="F24" s="1061"/>
      <c r="G24" s="1061"/>
      <c r="H24" s="1061"/>
      <c r="I24" s="1061"/>
      <c r="J24" s="1061"/>
      <c r="K24" s="1061"/>
      <c r="L24" s="1061"/>
      <c r="M24" s="1061"/>
      <c r="N24" s="1061"/>
      <c r="O24" s="1061"/>
      <c r="P24" s="1061"/>
      <c r="Q24" s="1061"/>
      <c r="R24" s="1061"/>
      <c r="S24" s="1061"/>
      <c r="T24" s="1061"/>
      <c r="U24" s="1061"/>
      <c r="V24" s="1061"/>
      <c r="W24" s="1061"/>
      <c r="X24" s="1061"/>
      <c r="Y24" s="1061"/>
      <c r="Z24" s="1061"/>
      <c r="AA24" s="1061"/>
      <c r="AB24" s="1061"/>
      <c r="AC24" s="1061"/>
      <c r="AD24" s="1061"/>
      <c r="AE24" s="1061"/>
      <c r="AF24" s="1061"/>
      <c r="AG24" s="1061"/>
      <c r="AH24" s="1061"/>
      <c r="AI24" s="1061"/>
      <c r="AJ24" s="1061"/>
      <c r="AK24" s="1061"/>
      <c r="AL24" s="1061"/>
      <c r="AM24" s="1061"/>
      <c r="AN24" s="1061"/>
      <c r="AO24" s="1061"/>
      <c r="AP24" s="1061"/>
      <c r="AQ24" s="1061"/>
      <c r="AR24" s="1061"/>
      <c r="AS24" s="1061"/>
      <c r="AT24" s="1061"/>
      <c r="AU24" s="1061"/>
      <c r="AV24" s="1061"/>
      <c r="AW24" s="1061"/>
      <c r="AX24" s="1061"/>
      <c r="AY24" s="1061"/>
      <c r="AZ24" s="220"/>
      <c r="BA24" s="220"/>
      <c r="BB24" s="220"/>
      <c r="BC24" s="220"/>
      <c r="BD24" s="220"/>
      <c r="BE24" s="221"/>
      <c r="BF24" s="221"/>
      <c r="BG24" s="221"/>
      <c r="BH24" s="221"/>
      <c r="BI24" s="221"/>
      <c r="BJ24" s="221"/>
      <c r="BK24" s="221"/>
      <c r="BL24" s="221"/>
      <c r="BM24" s="221"/>
      <c r="BN24" s="221"/>
      <c r="BO24" s="221"/>
      <c r="BP24" s="221"/>
      <c r="BQ24" s="226">
        <v>18</v>
      </c>
      <c r="BR24" s="227"/>
      <c r="BS24" s="993"/>
      <c r="BT24" s="994"/>
      <c r="BU24" s="994"/>
      <c r="BV24" s="994"/>
      <c r="BW24" s="994"/>
      <c r="BX24" s="994"/>
      <c r="BY24" s="994"/>
      <c r="BZ24" s="994"/>
      <c r="CA24" s="994"/>
      <c r="CB24" s="994"/>
      <c r="CC24" s="994"/>
      <c r="CD24" s="994"/>
      <c r="CE24" s="994"/>
      <c r="CF24" s="994"/>
      <c r="CG24" s="1015"/>
      <c r="CH24" s="990"/>
      <c r="CI24" s="991"/>
      <c r="CJ24" s="991"/>
      <c r="CK24" s="991"/>
      <c r="CL24" s="992"/>
      <c r="CM24" s="990"/>
      <c r="CN24" s="991"/>
      <c r="CO24" s="991"/>
      <c r="CP24" s="991"/>
      <c r="CQ24" s="992"/>
      <c r="CR24" s="990"/>
      <c r="CS24" s="991"/>
      <c r="CT24" s="991"/>
      <c r="CU24" s="991"/>
      <c r="CV24" s="992"/>
      <c r="CW24" s="990"/>
      <c r="CX24" s="991"/>
      <c r="CY24" s="991"/>
      <c r="CZ24" s="991"/>
      <c r="DA24" s="992"/>
      <c r="DB24" s="990"/>
      <c r="DC24" s="991"/>
      <c r="DD24" s="991"/>
      <c r="DE24" s="991"/>
      <c r="DF24" s="992"/>
      <c r="DG24" s="990"/>
      <c r="DH24" s="991"/>
      <c r="DI24" s="991"/>
      <c r="DJ24" s="991"/>
      <c r="DK24" s="992"/>
      <c r="DL24" s="990"/>
      <c r="DM24" s="991"/>
      <c r="DN24" s="991"/>
      <c r="DO24" s="991"/>
      <c r="DP24" s="992"/>
      <c r="DQ24" s="990"/>
      <c r="DR24" s="991"/>
      <c r="DS24" s="991"/>
      <c r="DT24" s="991"/>
      <c r="DU24" s="992"/>
      <c r="DV24" s="993"/>
      <c r="DW24" s="994"/>
      <c r="DX24" s="994"/>
      <c r="DY24" s="994"/>
      <c r="DZ24" s="995"/>
      <c r="EA24" s="222"/>
    </row>
    <row r="25" spans="1:131" ht="26.25" customHeight="1" thickBot="1" x14ac:dyDescent="0.2">
      <c r="A25" s="1060" t="s">
        <v>380</v>
      </c>
      <c r="B25" s="1060"/>
      <c r="C25" s="1060"/>
      <c r="D25" s="1060"/>
      <c r="E25" s="1060"/>
      <c r="F25" s="1060"/>
      <c r="G25" s="1060"/>
      <c r="H25" s="1060"/>
      <c r="I25" s="1060"/>
      <c r="J25" s="1060"/>
      <c r="K25" s="1060"/>
      <c r="L25" s="1060"/>
      <c r="M25" s="1060"/>
      <c r="N25" s="1060"/>
      <c r="O25" s="1060"/>
      <c r="P25" s="1060"/>
      <c r="Q25" s="1060"/>
      <c r="R25" s="1060"/>
      <c r="S25" s="1060"/>
      <c r="T25" s="1060"/>
      <c r="U25" s="1060"/>
      <c r="V25" s="1060"/>
      <c r="W25" s="1060"/>
      <c r="X25" s="1060"/>
      <c r="Y25" s="1060"/>
      <c r="Z25" s="1060"/>
      <c r="AA25" s="1060"/>
      <c r="AB25" s="1060"/>
      <c r="AC25" s="1060"/>
      <c r="AD25" s="1060"/>
      <c r="AE25" s="1060"/>
      <c r="AF25" s="1060"/>
      <c r="AG25" s="1060"/>
      <c r="AH25" s="1060"/>
      <c r="AI25" s="1060"/>
      <c r="AJ25" s="1060"/>
      <c r="AK25" s="1060"/>
      <c r="AL25" s="1060"/>
      <c r="AM25" s="1060"/>
      <c r="AN25" s="1060"/>
      <c r="AO25" s="1060"/>
      <c r="AP25" s="1060"/>
      <c r="AQ25" s="1060"/>
      <c r="AR25" s="1060"/>
      <c r="AS25" s="1060"/>
      <c r="AT25" s="1060"/>
      <c r="AU25" s="1060"/>
      <c r="AV25" s="1060"/>
      <c r="AW25" s="1060"/>
      <c r="AX25" s="1060"/>
      <c r="AY25" s="1060"/>
      <c r="AZ25" s="1060"/>
      <c r="BA25" s="1060"/>
      <c r="BB25" s="1060"/>
      <c r="BC25" s="1060"/>
      <c r="BD25" s="1060"/>
      <c r="BE25" s="1060"/>
      <c r="BF25" s="1060"/>
      <c r="BG25" s="1060"/>
      <c r="BH25" s="1060"/>
      <c r="BI25" s="1060"/>
      <c r="BJ25" s="220"/>
      <c r="BK25" s="220"/>
      <c r="BL25" s="220"/>
      <c r="BM25" s="220"/>
      <c r="BN25" s="220"/>
      <c r="BO25" s="229"/>
      <c r="BP25" s="229"/>
      <c r="BQ25" s="226">
        <v>19</v>
      </c>
      <c r="BR25" s="227"/>
      <c r="BS25" s="993"/>
      <c r="BT25" s="994"/>
      <c r="BU25" s="994"/>
      <c r="BV25" s="994"/>
      <c r="BW25" s="994"/>
      <c r="BX25" s="994"/>
      <c r="BY25" s="994"/>
      <c r="BZ25" s="994"/>
      <c r="CA25" s="994"/>
      <c r="CB25" s="994"/>
      <c r="CC25" s="994"/>
      <c r="CD25" s="994"/>
      <c r="CE25" s="994"/>
      <c r="CF25" s="994"/>
      <c r="CG25" s="1015"/>
      <c r="CH25" s="990"/>
      <c r="CI25" s="991"/>
      <c r="CJ25" s="991"/>
      <c r="CK25" s="991"/>
      <c r="CL25" s="992"/>
      <c r="CM25" s="990"/>
      <c r="CN25" s="991"/>
      <c r="CO25" s="991"/>
      <c r="CP25" s="991"/>
      <c r="CQ25" s="992"/>
      <c r="CR25" s="990"/>
      <c r="CS25" s="991"/>
      <c r="CT25" s="991"/>
      <c r="CU25" s="991"/>
      <c r="CV25" s="992"/>
      <c r="CW25" s="990"/>
      <c r="CX25" s="991"/>
      <c r="CY25" s="991"/>
      <c r="CZ25" s="991"/>
      <c r="DA25" s="992"/>
      <c r="DB25" s="990"/>
      <c r="DC25" s="991"/>
      <c r="DD25" s="991"/>
      <c r="DE25" s="991"/>
      <c r="DF25" s="992"/>
      <c r="DG25" s="990"/>
      <c r="DH25" s="991"/>
      <c r="DI25" s="991"/>
      <c r="DJ25" s="991"/>
      <c r="DK25" s="992"/>
      <c r="DL25" s="990"/>
      <c r="DM25" s="991"/>
      <c r="DN25" s="991"/>
      <c r="DO25" s="991"/>
      <c r="DP25" s="992"/>
      <c r="DQ25" s="990"/>
      <c r="DR25" s="991"/>
      <c r="DS25" s="991"/>
      <c r="DT25" s="991"/>
      <c r="DU25" s="992"/>
      <c r="DV25" s="993"/>
      <c r="DW25" s="994"/>
      <c r="DX25" s="994"/>
      <c r="DY25" s="994"/>
      <c r="DZ25" s="995"/>
      <c r="EA25" s="218"/>
    </row>
    <row r="26" spans="1:131" ht="26.25" customHeight="1" x14ac:dyDescent="0.15">
      <c r="A26" s="996" t="s">
        <v>358</v>
      </c>
      <c r="B26" s="997"/>
      <c r="C26" s="997"/>
      <c r="D26" s="997"/>
      <c r="E26" s="997"/>
      <c r="F26" s="997"/>
      <c r="G26" s="997"/>
      <c r="H26" s="997"/>
      <c r="I26" s="997"/>
      <c r="J26" s="997"/>
      <c r="K26" s="997"/>
      <c r="L26" s="997"/>
      <c r="M26" s="997"/>
      <c r="N26" s="997"/>
      <c r="O26" s="997"/>
      <c r="P26" s="998"/>
      <c r="Q26" s="1002" t="s">
        <v>381</v>
      </c>
      <c r="R26" s="1003"/>
      <c r="S26" s="1003"/>
      <c r="T26" s="1003"/>
      <c r="U26" s="1004"/>
      <c r="V26" s="1002" t="s">
        <v>382</v>
      </c>
      <c r="W26" s="1003"/>
      <c r="X26" s="1003"/>
      <c r="Y26" s="1003"/>
      <c r="Z26" s="1004"/>
      <c r="AA26" s="1002" t="s">
        <v>383</v>
      </c>
      <c r="AB26" s="1003"/>
      <c r="AC26" s="1003"/>
      <c r="AD26" s="1003"/>
      <c r="AE26" s="1003"/>
      <c r="AF26" s="1056" t="s">
        <v>384</v>
      </c>
      <c r="AG26" s="1009"/>
      <c r="AH26" s="1009"/>
      <c r="AI26" s="1009"/>
      <c r="AJ26" s="1057"/>
      <c r="AK26" s="1003" t="s">
        <v>385</v>
      </c>
      <c r="AL26" s="1003"/>
      <c r="AM26" s="1003"/>
      <c r="AN26" s="1003"/>
      <c r="AO26" s="1004"/>
      <c r="AP26" s="1002" t="s">
        <v>386</v>
      </c>
      <c r="AQ26" s="1003"/>
      <c r="AR26" s="1003"/>
      <c r="AS26" s="1003"/>
      <c r="AT26" s="1004"/>
      <c r="AU26" s="1002" t="s">
        <v>387</v>
      </c>
      <c r="AV26" s="1003"/>
      <c r="AW26" s="1003"/>
      <c r="AX26" s="1003"/>
      <c r="AY26" s="1004"/>
      <c r="AZ26" s="1002" t="s">
        <v>388</v>
      </c>
      <c r="BA26" s="1003"/>
      <c r="BB26" s="1003"/>
      <c r="BC26" s="1003"/>
      <c r="BD26" s="1004"/>
      <c r="BE26" s="1002" t="s">
        <v>365</v>
      </c>
      <c r="BF26" s="1003"/>
      <c r="BG26" s="1003"/>
      <c r="BH26" s="1003"/>
      <c r="BI26" s="1016"/>
      <c r="BJ26" s="220"/>
      <c r="BK26" s="220"/>
      <c r="BL26" s="220"/>
      <c r="BM26" s="220"/>
      <c r="BN26" s="220"/>
      <c r="BO26" s="229"/>
      <c r="BP26" s="229"/>
      <c r="BQ26" s="226">
        <v>20</v>
      </c>
      <c r="BR26" s="227"/>
      <c r="BS26" s="993"/>
      <c r="BT26" s="994"/>
      <c r="BU26" s="994"/>
      <c r="BV26" s="994"/>
      <c r="BW26" s="994"/>
      <c r="BX26" s="994"/>
      <c r="BY26" s="994"/>
      <c r="BZ26" s="994"/>
      <c r="CA26" s="994"/>
      <c r="CB26" s="994"/>
      <c r="CC26" s="994"/>
      <c r="CD26" s="994"/>
      <c r="CE26" s="994"/>
      <c r="CF26" s="994"/>
      <c r="CG26" s="1015"/>
      <c r="CH26" s="990"/>
      <c r="CI26" s="991"/>
      <c r="CJ26" s="991"/>
      <c r="CK26" s="991"/>
      <c r="CL26" s="992"/>
      <c r="CM26" s="990"/>
      <c r="CN26" s="991"/>
      <c r="CO26" s="991"/>
      <c r="CP26" s="991"/>
      <c r="CQ26" s="992"/>
      <c r="CR26" s="990"/>
      <c r="CS26" s="991"/>
      <c r="CT26" s="991"/>
      <c r="CU26" s="991"/>
      <c r="CV26" s="992"/>
      <c r="CW26" s="990"/>
      <c r="CX26" s="991"/>
      <c r="CY26" s="991"/>
      <c r="CZ26" s="991"/>
      <c r="DA26" s="992"/>
      <c r="DB26" s="990"/>
      <c r="DC26" s="991"/>
      <c r="DD26" s="991"/>
      <c r="DE26" s="991"/>
      <c r="DF26" s="992"/>
      <c r="DG26" s="990"/>
      <c r="DH26" s="991"/>
      <c r="DI26" s="991"/>
      <c r="DJ26" s="991"/>
      <c r="DK26" s="992"/>
      <c r="DL26" s="990"/>
      <c r="DM26" s="991"/>
      <c r="DN26" s="991"/>
      <c r="DO26" s="991"/>
      <c r="DP26" s="992"/>
      <c r="DQ26" s="990"/>
      <c r="DR26" s="991"/>
      <c r="DS26" s="991"/>
      <c r="DT26" s="991"/>
      <c r="DU26" s="992"/>
      <c r="DV26" s="993"/>
      <c r="DW26" s="994"/>
      <c r="DX26" s="994"/>
      <c r="DY26" s="994"/>
      <c r="DZ26" s="995"/>
      <c r="EA26" s="218"/>
    </row>
    <row r="27" spans="1:131" ht="26.25" customHeight="1" thickBot="1" x14ac:dyDescent="0.2">
      <c r="A27" s="999"/>
      <c r="B27" s="1000"/>
      <c r="C27" s="1000"/>
      <c r="D27" s="1000"/>
      <c r="E27" s="1000"/>
      <c r="F27" s="1000"/>
      <c r="G27" s="1000"/>
      <c r="H27" s="1000"/>
      <c r="I27" s="1000"/>
      <c r="J27" s="1000"/>
      <c r="K27" s="1000"/>
      <c r="L27" s="1000"/>
      <c r="M27" s="1000"/>
      <c r="N27" s="1000"/>
      <c r="O27" s="1000"/>
      <c r="P27" s="1001"/>
      <c r="Q27" s="1005"/>
      <c r="R27" s="1006"/>
      <c r="S27" s="1006"/>
      <c r="T27" s="1006"/>
      <c r="U27" s="1007"/>
      <c r="V27" s="1005"/>
      <c r="W27" s="1006"/>
      <c r="X27" s="1006"/>
      <c r="Y27" s="1006"/>
      <c r="Z27" s="1007"/>
      <c r="AA27" s="1005"/>
      <c r="AB27" s="1006"/>
      <c r="AC27" s="1006"/>
      <c r="AD27" s="1006"/>
      <c r="AE27" s="1006"/>
      <c r="AF27" s="1058"/>
      <c r="AG27" s="1012"/>
      <c r="AH27" s="1012"/>
      <c r="AI27" s="1012"/>
      <c r="AJ27" s="1059"/>
      <c r="AK27" s="1006"/>
      <c r="AL27" s="1006"/>
      <c r="AM27" s="1006"/>
      <c r="AN27" s="1006"/>
      <c r="AO27" s="1007"/>
      <c r="AP27" s="1005"/>
      <c r="AQ27" s="1006"/>
      <c r="AR27" s="1006"/>
      <c r="AS27" s="1006"/>
      <c r="AT27" s="1007"/>
      <c r="AU27" s="1005"/>
      <c r="AV27" s="1006"/>
      <c r="AW27" s="1006"/>
      <c r="AX27" s="1006"/>
      <c r="AY27" s="1007"/>
      <c r="AZ27" s="1005"/>
      <c r="BA27" s="1006"/>
      <c r="BB27" s="1006"/>
      <c r="BC27" s="1006"/>
      <c r="BD27" s="1007"/>
      <c r="BE27" s="1005"/>
      <c r="BF27" s="1006"/>
      <c r="BG27" s="1006"/>
      <c r="BH27" s="1006"/>
      <c r="BI27" s="1017"/>
      <c r="BJ27" s="220"/>
      <c r="BK27" s="220"/>
      <c r="BL27" s="220"/>
      <c r="BM27" s="220"/>
      <c r="BN27" s="220"/>
      <c r="BO27" s="229"/>
      <c r="BP27" s="229"/>
      <c r="BQ27" s="226">
        <v>21</v>
      </c>
      <c r="BR27" s="227"/>
      <c r="BS27" s="993"/>
      <c r="BT27" s="994"/>
      <c r="BU27" s="994"/>
      <c r="BV27" s="994"/>
      <c r="BW27" s="994"/>
      <c r="BX27" s="994"/>
      <c r="BY27" s="994"/>
      <c r="BZ27" s="994"/>
      <c r="CA27" s="994"/>
      <c r="CB27" s="994"/>
      <c r="CC27" s="994"/>
      <c r="CD27" s="994"/>
      <c r="CE27" s="994"/>
      <c r="CF27" s="994"/>
      <c r="CG27" s="1015"/>
      <c r="CH27" s="990"/>
      <c r="CI27" s="991"/>
      <c r="CJ27" s="991"/>
      <c r="CK27" s="991"/>
      <c r="CL27" s="992"/>
      <c r="CM27" s="990"/>
      <c r="CN27" s="991"/>
      <c r="CO27" s="991"/>
      <c r="CP27" s="991"/>
      <c r="CQ27" s="992"/>
      <c r="CR27" s="990"/>
      <c r="CS27" s="991"/>
      <c r="CT27" s="991"/>
      <c r="CU27" s="991"/>
      <c r="CV27" s="992"/>
      <c r="CW27" s="990"/>
      <c r="CX27" s="991"/>
      <c r="CY27" s="991"/>
      <c r="CZ27" s="991"/>
      <c r="DA27" s="992"/>
      <c r="DB27" s="990"/>
      <c r="DC27" s="991"/>
      <c r="DD27" s="991"/>
      <c r="DE27" s="991"/>
      <c r="DF27" s="992"/>
      <c r="DG27" s="990"/>
      <c r="DH27" s="991"/>
      <c r="DI27" s="991"/>
      <c r="DJ27" s="991"/>
      <c r="DK27" s="992"/>
      <c r="DL27" s="990"/>
      <c r="DM27" s="991"/>
      <c r="DN27" s="991"/>
      <c r="DO27" s="991"/>
      <c r="DP27" s="992"/>
      <c r="DQ27" s="990"/>
      <c r="DR27" s="991"/>
      <c r="DS27" s="991"/>
      <c r="DT27" s="991"/>
      <c r="DU27" s="992"/>
      <c r="DV27" s="993"/>
      <c r="DW27" s="994"/>
      <c r="DX27" s="994"/>
      <c r="DY27" s="994"/>
      <c r="DZ27" s="995"/>
      <c r="EA27" s="218"/>
    </row>
    <row r="28" spans="1:131" ht="26.25" customHeight="1" thickTop="1" x14ac:dyDescent="0.15">
      <c r="A28" s="230">
        <v>1</v>
      </c>
      <c r="B28" s="1048" t="s">
        <v>389</v>
      </c>
      <c r="C28" s="1049"/>
      <c r="D28" s="1049"/>
      <c r="E28" s="1049"/>
      <c r="F28" s="1049"/>
      <c r="G28" s="1049"/>
      <c r="H28" s="1049"/>
      <c r="I28" s="1049"/>
      <c r="J28" s="1049"/>
      <c r="K28" s="1049"/>
      <c r="L28" s="1049"/>
      <c r="M28" s="1049"/>
      <c r="N28" s="1049"/>
      <c r="O28" s="1049"/>
      <c r="P28" s="1050"/>
      <c r="Q28" s="1051">
        <v>1503</v>
      </c>
      <c r="R28" s="1052"/>
      <c r="S28" s="1052"/>
      <c r="T28" s="1052"/>
      <c r="U28" s="1052"/>
      <c r="V28" s="1052">
        <v>1480</v>
      </c>
      <c r="W28" s="1052"/>
      <c r="X28" s="1052"/>
      <c r="Y28" s="1052"/>
      <c r="Z28" s="1052"/>
      <c r="AA28" s="1052">
        <v>22</v>
      </c>
      <c r="AB28" s="1052"/>
      <c r="AC28" s="1052"/>
      <c r="AD28" s="1052"/>
      <c r="AE28" s="1053"/>
      <c r="AF28" s="1054">
        <v>22</v>
      </c>
      <c r="AG28" s="1052"/>
      <c r="AH28" s="1052"/>
      <c r="AI28" s="1052"/>
      <c r="AJ28" s="1055"/>
      <c r="AK28" s="1043">
        <v>95</v>
      </c>
      <c r="AL28" s="1044"/>
      <c r="AM28" s="1044"/>
      <c r="AN28" s="1044"/>
      <c r="AO28" s="1044"/>
      <c r="AP28" s="1044" t="s">
        <v>555</v>
      </c>
      <c r="AQ28" s="1044"/>
      <c r="AR28" s="1044"/>
      <c r="AS28" s="1044"/>
      <c r="AT28" s="1044"/>
      <c r="AU28" s="1044" t="s">
        <v>555</v>
      </c>
      <c r="AV28" s="1044"/>
      <c r="AW28" s="1044"/>
      <c r="AX28" s="1044"/>
      <c r="AY28" s="1044"/>
      <c r="AZ28" s="1045" t="s">
        <v>555</v>
      </c>
      <c r="BA28" s="1045"/>
      <c r="BB28" s="1045"/>
      <c r="BC28" s="1045"/>
      <c r="BD28" s="1045"/>
      <c r="BE28" s="1046"/>
      <c r="BF28" s="1046"/>
      <c r="BG28" s="1046"/>
      <c r="BH28" s="1046"/>
      <c r="BI28" s="1047"/>
      <c r="BJ28" s="220"/>
      <c r="BK28" s="220"/>
      <c r="BL28" s="220"/>
      <c r="BM28" s="220"/>
      <c r="BN28" s="220"/>
      <c r="BO28" s="229"/>
      <c r="BP28" s="229"/>
      <c r="BQ28" s="226">
        <v>22</v>
      </c>
      <c r="BR28" s="227"/>
      <c r="BS28" s="993"/>
      <c r="BT28" s="994"/>
      <c r="BU28" s="994"/>
      <c r="BV28" s="994"/>
      <c r="BW28" s="994"/>
      <c r="BX28" s="994"/>
      <c r="BY28" s="994"/>
      <c r="BZ28" s="994"/>
      <c r="CA28" s="994"/>
      <c r="CB28" s="994"/>
      <c r="CC28" s="994"/>
      <c r="CD28" s="994"/>
      <c r="CE28" s="994"/>
      <c r="CF28" s="994"/>
      <c r="CG28" s="1015"/>
      <c r="CH28" s="990"/>
      <c r="CI28" s="991"/>
      <c r="CJ28" s="991"/>
      <c r="CK28" s="991"/>
      <c r="CL28" s="992"/>
      <c r="CM28" s="990"/>
      <c r="CN28" s="991"/>
      <c r="CO28" s="991"/>
      <c r="CP28" s="991"/>
      <c r="CQ28" s="992"/>
      <c r="CR28" s="990"/>
      <c r="CS28" s="991"/>
      <c r="CT28" s="991"/>
      <c r="CU28" s="991"/>
      <c r="CV28" s="992"/>
      <c r="CW28" s="990"/>
      <c r="CX28" s="991"/>
      <c r="CY28" s="991"/>
      <c r="CZ28" s="991"/>
      <c r="DA28" s="992"/>
      <c r="DB28" s="990"/>
      <c r="DC28" s="991"/>
      <c r="DD28" s="991"/>
      <c r="DE28" s="991"/>
      <c r="DF28" s="992"/>
      <c r="DG28" s="990"/>
      <c r="DH28" s="991"/>
      <c r="DI28" s="991"/>
      <c r="DJ28" s="991"/>
      <c r="DK28" s="992"/>
      <c r="DL28" s="990"/>
      <c r="DM28" s="991"/>
      <c r="DN28" s="991"/>
      <c r="DO28" s="991"/>
      <c r="DP28" s="992"/>
      <c r="DQ28" s="990"/>
      <c r="DR28" s="991"/>
      <c r="DS28" s="991"/>
      <c r="DT28" s="991"/>
      <c r="DU28" s="992"/>
      <c r="DV28" s="993"/>
      <c r="DW28" s="994"/>
      <c r="DX28" s="994"/>
      <c r="DY28" s="994"/>
      <c r="DZ28" s="995"/>
      <c r="EA28" s="218"/>
    </row>
    <row r="29" spans="1:131" ht="26.25" customHeight="1" x14ac:dyDescent="0.15">
      <c r="A29" s="230">
        <v>2</v>
      </c>
      <c r="B29" s="1031" t="s">
        <v>390</v>
      </c>
      <c r="C29" s="1032"/>
      <c r="D29" s="1032"/>
      <c r="E29" s="1032"/>
      <c r="F29" s="1032"/>
      <c r="G29" s="1032"/>
      <c r="H29" s="1032"/>
      <c r="I29" s="1032"/>
      <c r="J29" s="1032"/>
      <c r="K29" s="1032"/>
      <c r="L29" s="1032"/>
      <c r="M29" s="1032"/>
      <c r="N29" s="1032"/>
      <c r="O29" s="1032"/>
      <c r="P29" s="1033"/>
      <c r="Q29" s="1039">
        <v>1326</v>
      </c>
      <c r="R29" s="1040"/>
      <c r="S29" s="1040"/>
      <c r="T29" s="1040"/>
      <c r="U29" s="1040"/>
      <c r="V29" s="1040">
        <v>1165</v>
      </c>
      <c r="W29" s="1040"/>
      <c r="X29" s="1040"/>
      <c r="Y29" s="1040"/>
      <c r="Z29" s="1040"/>
      <c r="AA29" s="1040">
        <v>161</v>
      </c>
      <c r="AB29" s="1040"/>
      <c r="AC29" s="1040"/>
      <c r="AD29" s="1040"/>
      <c r="AE29" s="1041"/>
      <c r="AF29" s="1036">
        <v>161</v>
      </c>
      <c r="AG29" s="1037"/>
      <c r="AH29" s="1037"/>
      <c r="AI29" s="1037"/>
      <c r="AJ29" s="1038"/>
      <c r="AK29" s="980">
        <v>164</v>
      </c>
      <c r="AL29" s="971"/>
      <c r="AM29" s="971"/>
      <c r="AN29" s="971"/>
      <c r="AO29" s="971"/>
      <c r="AP29" s="971" t="s">
        <v>486</v>
      </c>
      <c r="AQ29" s="971"/>
      <c r="AR29" s="971"/>
      <c r="AS29" s="971"/>
      <c r="AT29" s="971"/>
      <c r="AU29" s="971" t="s">
        <v>486</v>
      </c>
      <c r="AV29" s="971"/>
      <c r="AW29" s="971"/>
      <c r="AX29" s="971"/>
      <c r="AY29" s="971"/>
      <c r="AZ29" s="1042" t="s">
        <v>486</v>
      </c>
      <c r="BA29" s="1042"/>
      <c r="BB29" s="1042"/>
      <c r="BC29" s="1042"/>
      <c r="BD29" s="1042"/>
      <c r="BE29" s="972"/>
      <c r="BF29" s="972"/>
      <c r="BG29" s="972"/>
      <c r="BH29" s="972"/>
      <c r="BI29" s="973"/>
      <c r="BJ29" s="220"/>
      <c r="BK29" s="220"/>
      <c r="BL29" s="220"/>
      <c r="BM29" s="220"/>
      <c r="BN29" s="220"/>
      <c r="BO29" s="229"/>
      <c r="BP29" s="229"/>
      <c r="BQ29" s="226">
        <v>23</v>
      </c>
      <c r="BR29" s="227"/>
      <c r="BS29" s="993"/>
      <c r="BT29" s="994"/>
      <c r="BU29" s="994"/>
      <c r="BV29" s="994"/>
      <c r="BW29" s="994"/>
      <c r="BX29" s="994"/>
      <c r="BY29" s="994"/>
      <c r="BZ29" s="994"/>
      <c r="CA29" s="994"/>
      <c r="CB29" s="994"/>
      <c r="CC29" s="994"/>
      <c r="CD29" s="994"/>
      <c r="CE29" s="994"/>
      <c r="CF29" s="994"/>
      <c r="CG29" s="1015"/>
      <c r="CH29" s="990"/>
      <c r="CI29" s="991"/>
      <c r="CJ29" s="991"/>
      <c r="CK29" s="991"/>
      <c r="CL29" s="992"/>
      <c r="CM29" s="990"/>
      <c r="CN29" s="991"/>
      <c r="CO29" s="991"/>
      <c r="CP29" s="991"/>
      <c r="CQ29" s="992"/>
      <c r="CR29" s="990"/>
      <c r="CS29" s="991"/>
      <c r="CT29" s="991"/>
      <c r="CU29" s="991"/>
      <c r="CV29" s="992"/>
      <c r="CW29" s="990"/>
      <c r="CX29" s="991"/>
      <c r="CY29" s="991"/>
      <c r="CZ29" s="991"/>
      <c r="DA29" s="992"/>
      <c r="DB29" s="990"/>
      <c r="DC29" s="991"/>
      <c r="DD29" s="991"/>
      <c r="DE29" s="991"/>
      <c r="DF29" s="992"/>
      <c r="DG29" s="990"/>
      <c r="DH29" s="991"/>
      <c r="DI29" s="991"/>
      <c r="DJ29" s="991"/>
      <c r="DK29" s="992"/>
      <c r="DL29" s="990"/>
      <c r="DM29" s="991"/>
      <c r="DN29" s="991"/>
      <c r="DO29" s="991"/>
      <c r="DP29" s="992"/>
      <c r="DQ29" s="990"/>
      <c r="DR29" s="991"/>
      <c r="DS29" s="991"/>
      <c r="DT29" s="991"/>
      <c r="DU29" s="992"/>
      <c r="DV29" s="993"/>
      <c r="DW29" s="994"/>
      <c r="DX29" s="994"/>
      <c r="DY29" s="994"/>
      <c r="DZ29" s="995"/>
      <c r="EA29" s="218"/>
    </row>
    <row r="30" spans="1:131" ht="26.25" customHeight="1" x14ac:dyDescent="0.15">
      <c r="A30" s="230">
        <v>3</v>
      </c>
      <c r="B30" s="1031" t="s">
        <v>391</v>
      </c>
      <c r="C30" s="1032"/>
      <c r="D30" s="1032"/>
      <c r="E30" s="1032"/>
      <c r="F30" s="1032"/>
      <c r="G30" s="1032"/>
      <c r="H30" s="1032"/>
      <c r="I30" s="1032"/>
      <c r="J30" s="1032"/>
      <c r="K30" s="1032"/>
      <c r="L30" s="1032"/>
      <c r="M30" s="1032"/>
      <c r="N30" s="1032"/>
      <c r="O30" s="1032"/>
      <c r="P30" s="1033"/>
      <c r="Q30" s="1039">
        <v>213</v>
      </c>
      <c r="R30" s="1040"/>
      <c r="S30" s="1040"/>
      <c r="T30" s="1040"/>
      <c r="U30" s="1040"/>
      <c r="V30" s="1040">
        <v>207</v>
      </c>
      <c r="W30" s="1040"/>
      <c r="X30" s="1040"/>
      <c r="Y30" s="1040"/>
      <c r="Z30" s="1040"/>
      <c r="AA30" s="1040">
        <v>6</v>
      </c>
      <c r="AB30" s="1040"/>
      <c r="AC30" s="1040"/>
      <c r="AD30" s="1040"/>
      <c r="AE30" s="1041"/>
      <c r="AF30" s="1036">
        <v>6</v>
      </c>
      <c r="AG30" s="1037"/>
      <c r="AH30" s="1037"/>
      <c r="AI30" s="1037"/>
      <c r="AJ30" s="1038"/>
      <c r="AK30" s="980">
        <v>56</v>
      </c>
      <c r="AL30" s="971"/>
      <c r="AM30" s="971"/>
      <c r="AN30" s="971"/>
      <c r="AO30" s="971"/>
      <c r="AP30" s="971" t="s">
        <v>486</v>
      </c>
      <c r="AQ30" s="971"/>
      <c r="AR30" s="971"/>
      <c r="AS30" s="971"/>
      <c r="AT30" s="971"/>
      <c r="AU30" s="971" t="s">
        <v>486</v>
      </c>
      <c r="AV30" s="971"/>
      <c r="AW30" s="971"/>
      <c r="AX30" s="971"/>
      <c r="AY30" s="971"/>
      <c r="AZ30" s="1042" t="s">
        <v>486</v>
      </c>
      <c r="BA30" s="1042"/>
      <c r="BB30" s="1042"/>
      <c r="BC30" s="1042"/>
      <c r="BD30" s="1042"/>
      <c r="BE30" s="972"/>
      <c r="BF30" s="972"/>
      <c r="BG30" s="972"/>
      <c r="BH30" s="972"/>
      <c r="BI30" s="973"/>
      <c r="BJ30" s="220"/>
      <c r="BK30" s="220"/>
      <c r="BL30" s="220"/>
      <c r="BM30" s="220"/>
      <c r="BN30" s="220"/>
      <c r="BO30" s="229"/>
      <c r="BP30" s="229"/>
      <c r="BQ30" s="226">
        <v>24</v>
      </c>
      <c r="BR30" s="227"/>
      <c r="BS30" s="993"/>
      <c r="BT30" s="994"/>
      <c r="BU30" s="994"/>
      <c r="BV30" s="994"/>
      <c r="BW30" s="994"/>
      <c r="BX30" s="994"/>
      <c r="BY30" s="994"/>
      <c r="BZ30" s="994"/>
      <c r="CA30" s="994"/>
      <c r="CB30" s="994"/>
      <c r="CC30" s="994"/>
      <c r="CD30" s="994"/>
      <c r="CE30" s="994"/>
      <c r="CF30" s="994"/>
      <c r="CG30" s="1015"/>
      <c r="CH30" s="990"/>
      <c r="CI30" s="991"/>
      <c r="CJ30" s="991"/>
      <c r="CK30" s="991"/>
      <c r="CL30" s="992"/>
      <c r="CM30" s="990"/>
      <c r="CN30" s="991"/>
      <c r="CO30" s="991"/>
      <c r="CP30" s="991"/>
      <c r="CQ30" s="992"/>
      <c r="CR30" s="990"/>
      <c r="CS30" s="991"/>
      <c r="CT30" s="991"/>
      <c r="CU30" s="991"/>
      <c r="CV30" s="992"/>
      <c r="CW30" s="990"/>
      <c r="CX30" s="991"/>
      <c r="CY30" s="991"/>
      <c r="CZ30" s="991"/>
      <c r="DA30" s="992"/>
      <c r="DB30" s="990"/>
      <c r="DC30" s="991"/>
      <c r="DD30" s="991"/>
      <c r="DE30" s="991"/>
      <c r="DF30" s="992"/>
      <c r="DG30" s="990"/>
      <c r="DH30" s="991"/>
      <c r="DI30" s="991"/>
      <c r="DJ30" s="991"/>
      <c r="DK30" s="992"/>
      <c r="DL30" s="990"/>
      <c r="DM30" s="991"/>
      <c r="DN30" s="991"/>
      <c r="DO30" s="991"/>
      <c r="DP30" s="992"/>
      <c r="DQ30" s="990"/>
      <c r="DR30" s="991"/>
      <c r="DS30" s="991"/>
      <c r="DT30" s="991"/>
      <c r="DU30" s="992"/>
      <c r="DV30" s="993"/>
      <c r="DW30" s="994"/>
      <c r="DX30" s="994"/>
      <c r="DY30" s="994"/>
      <c r="DZ30" s="995"/>
      <c r="EA30" s="218"/>
    </row>
    <row r="31" spans="1:131" ht="26.25" customHeight="1" x14ac:dyDescent="0.15">
      <c r="A31" s="230">
        <v>4</v>
      </c>
      <c r="B31" s="1031" t="s">
        <v>392</v>
      </c>
      <c r="C31" s="1032"/>
      <c r="D31" s="1032"/>
      <c r="E31" s="1032"/>
      <c r="F31" s="1032"/>
      <c r="G31" s="1032"/>
      <c r="H31" s="1032"/>
      <c r="I31" s="1032"/>
      <c r="J31" s="1032"/>
      <c r="K31" s="1032"/>
      <c r="L31" s="1032"/>
      <c r="M31" s="1032"/>
      <c r="N31" s="1032"/>
      <c r="O31" s="1032"/>
      <c r="P31" s="1033"/>
      <c r="Q31" s="1039">
        <v>244</v>
      </c>
      <c r="R31" s="1040"/>
      <c r="S31" s="1040"/>
      <c r="T31" s="1040"/>
      <c r="U31" s="1040"/>
      <c r="V31" s="1040">
        <v>223</v>
      </c>
      <c r="W31" s="1040"/>
      <c r="X31" s="1040"/>
      <c r="Y31" s="1040"/>
      <c r="Z31" s="1040"/>
      <c r="AA31" s="1040">
        <v>21</v>
      </c>
      <c r="AB31" s="1040"/>
      <c r="AC31" s="1040"/>
      <c r="AD31" s="1040"/>
      <c r="AE31" s="1041"/>
      <c r="AF31" s="1036">
        <v>520</v>
      </c>
      <c r="AG31" s="1037"/>
      <c r="AH31" s="1037"/>
      <c r="AI31" s="1037"/>
      <c r="AJ31" s="1038"/>
      <c r="AK31" s="980">
        <v>1</v>
      </c>
      <c r="AL31" s="971"/>
      <c r="AM31" s="971"/>
      <c r="AN31" s="971"/>
      <c r="AO31" s="971"/>
      <c r="AP31" s="971">
        <v>1632</v>
      </c>
      <c r="AQ31" s="971"/>
      <c r="AR31" s="971"/>
      <c r="AS31" s="971"/>
      <c r="AT31" s="971"/>
      <c r="AU31" s="971">
        <v>3</v>
      </c>
      <c r="AV31" s="971"/>
      <c r="AW31" s="971"/>
      <c r="AX31" s="971"/>
      <c r="AY31" s="971"/>
      <c r="AZ31" s="1042" t="s">
        <v>555</v>
      </c>
      <c r="BA31" s="1042"/>
      <c r="BB31" s="1042"/>
      <c r="BC31" s="1042"/>
      <c r="BD31" s="1042"/>
      <c r="BE31" s="972" t="s">
        <v>393</v>
      </c>
      <c r="BF31" s="972"/>
      <c r="BG31" s="972"/>
      <c r="BH31" s="972"/>
      <c r="BI31" s="973"/>
      <c r="BJ31" s="220"/>
      <c r="BK31" s="220"/>
      <c r="BL31" s="220"/>
      <c r="BM31" s="220"/>
      <c r="BN31" s="220"/>
      <c r="BO31" s="229"/>
      <c r="BP31" s="229"/>
      <c r="BQ31" s="226">
        <v>25</v>
      </c>
      <c r="BR31" s="227"/>
      <c r="BS31" s="993"/>
      <c r="BT31" s="994"/>
      <c r="BU31" s="994"/>
      <c r="BV31" s="994"/>
      <c r="BW31" s="994"/>
      <c r="BX31" s="994"/>
      <c r="BY31" s="994"/>
      <c r="BZ31" s="994"/>
      <c r="CA31" s="994"/>
      <c r="CB31" s="994"/>
      <c r="CC31" s="994"/>
      <c r="CD31" s="994"/>
      <c r="CE31" s="994"/>
      <c r="CF31" s="994"/>
      <c r="CG31" s="1015"/>
      <c r="CH31" s="990"/>
      <c r="CI31" s="991"/>
      <c r="CJ31" s="991"/>
      <c r="CK31" s="991"/>
      <c r="CL31" s="992"/>
      <c r="CM31" s="990"/>
      <c r="CN31" s="991"/>
      <c r="CO31" s="991"/>
      <c r="CP31" s="991"/>
      <c r="CQ31" s="992"/>
      <c r="CR31" s="990"/>
      <c r="CS31" s="991"/>
      <c r="CT31" s="991"/>
      <c r="CU31" s="991"/>
      <c r="CV31" s="992"/>
      <c r="CW31" s="990"/>
      <c r="CX31" s="991"/>
      <c r="CY31" s="991"/>
      <c r="CZ31" s="991"/>
      <c r="DA31" s="992"/>
      <c r="DB31" s="990"/>
      <c r="DC31" s="991"/>
      <c r="DD31" s="991"/>
      <c r="DE31" s="991"/>
      <c r="DF31" s="992"/>
      <c r="DG31" s="990"/>
      <c r="DH31" s="991"/>
      <c r="DI31" s="991"/>
      <c r="DJ31" s="991"/>
      <c r="DK31" s="992"/>
      <c r="DL31" s="990"/>
      <c r="DM31" s="991"/>
      <c r="DN31" s="991"/>
      <c r="DO31" s="991"/>
      <c r="DP31" s="992"/>
      <c r="DQ31" s="990"/>
      <c r="DR31" s="991"/>
      <c r="DS31" s="991"/>
      <c r="DT31" s="991"/>
      <c r="DU31" s="992"/>
      <c r="DV31" s="993"/>
      <c r="DW31" s="994"/>
      <c r="DX31" s="994"/>
      <c r="DY31" s="994"/>
      <c r="DZ31" s="995"/>
      <c r="EA31" s="218"/>
    </row>
    <row r="32" spans="1:131" ht="26.25" customHeight="1" x14ac:dyDescent="0.15">
      <c r="A32" s="230">
        <v>5</v>
      </c>
      <c r="B32" s="1031" t="s">
        <v>394</v>
      </c>
      <c r="C32" s="1032"/>
      <c r="D32" s="1032"/>
      <c r="E32" s="1032"/>
      <c r="F32" s="1032"/>
      <c r="G32" s="1032"/>
      <c r="H32" s="1032"/>
      <c r="I32" s="1032"/>
      <c r="J32" s="1032"/>
      <c r="K32" s="1032"/>
      <c r="L32" s="1032"/>
      <c r="M32" s="1032"/>
      <c r="N32" s="1032"/>
      <c r="O32" s="1032"/>
      <c r="P32" s="1033"/>
      <c r="Q32" s="1039">
        <v>446</v>
      </c>
      <c r="R32" s="1040"/>
      <c r="S32" s="1040"/>
      <c r="T32" s="1040"/>
      <c r="U32" s="1040"/>
      <c r="V32" s="1040">
        <v>424</v>
      </c>
      <c r="W32" s="1040"/>
      <c r="X32" s="1040"/>
      <c r="Y32" s="1040"/>
      <c r="Z32" s="1040"/>
      <c r="AA32" s="1040">
        <v>22</v>
      </c>
      <c r="AB32" s="1040"/>
      <c r="AC32" s="1040"/>
      <c r="AD32" s="1040"/>
      <c r="AE32" s="1041"/>
      <c r="AF32" s="1036">
        <v>15</v>
      </c>
      <c r="AG32" s="1037"/>
      <c r="AH32" s="1037"/>
      <c r="AI32" s="1037"/>
      <c r="AJ32" s="1038"/>
      <c r="AK32" s="980">
        <v>264</v>
      </c>
      <c r="AL32" s="971"/>
      <c r="AM32" s="971"/>
      <c r="AN32" s="971"/>
      <c r="AO32" s="971"/>
      <c r="AP32" s="971">
        <v>2220</v>
      </c>
      <c r="AQ32" s="971"/>
      <c r="AR32" s="971"/>
      <c r="AS32" s="971"/>
      <c r="AT32" s="971"/>
      <c r="AU32" s="971">
        <v>1413</v>
      </c>
      <c r="AV32" s="971"/>
      <c r="AW32" s="971"/>
      <c r="AX32" s="971"/>
      <c r="AY32" s="971"/>
      <c r="AZ32" s="1042" t="s">
        <v>555</v>
      </c>
      <c r="BA32" s="1042"/>
      <c r="BB32" s="1042"/>
      <c r="BC32" s="1042"/>
      <c r="BD32" s="1042"/>
      <c r="BE32" s="972" t="s">
        <v>393</v>
      </c>
      <c r="BF32" s="972"/>
      <c r="BG32" s="972"/>
      <c r="BH32" s="972"/>
      <c r="BI32" s="973"/>
      <c r="BJ32" s="220"/>
      <c r="BK32" s="220"/>
      <c r="BL32" s="220"/>
      <c r="BM32" s="220"/>
      <c r="BN32" s="220"/>
      <c r="BO32" s="229"/>
      <c r="BP32" s="229"/>
      <c r="BQ32" s="226">
        <v>26</v>
      </c>
      <c r="BR32" s="227"/>
      <c r="BS32" s="993"/>
      <c r="BT32" s="994"/>
      <c r="BU32" s="994"/>
      <c r="BV32" s="994"/>
      <c r="BW32" s="994"/>
      <c r="BX32" s="994"/>
      <c r="BY32" s="994"/>
      <c r="BZ32" s="994"/>
      <c r="CA32" s="994"/>
      <c r="CB32" s="994"/>
      <c r="CC32" s="994"/>
      <c r="CD32" s="994"/>
      <c r="CE32" s="994"/>
      <c r="CF32" s="994"/>
      <c r="CG32" s="1015"/>
      <c r="CH32" s="990"/>
      <c r="CI32" s="991"/>
      <c r="CJ32" s="991"/>
      <c r="CK32" s="991"/>
      <c r="CL32" s="992"/>
      <c r="CM32" s="990"/>
      <c r="CN32" s="991"/>
      <c r="CO32" s="991"/>
      <c r="CP32" s="991"/>
      <c r="CQ32" s="992"/>
      <c r="CR32" s="990"/>
      <c r="CS32" s="991"/>
      <c r="CT32" s="991"/>
      <c r="CU32" s="991"/>
      <c r="CV32" s="992"/>
      <c r="CW32" s="990"/>
      <c r="CX32" s="991"/>
      <c r="CY32" s="991"/>
      <c r="CZ32" s="991"/>
      <c r="DA32" s="992"/>
      <c r="DB32" s="990"/>
      <c r="DC32" s="991"/>
      <c r="DD32" s="991"/>
      <c r="DE32" s="991"/>
      <c r="DF32" s="992"/>
      <c r="DG32" s="990"/>
      <c r="DH32" s="991"/>
      <c r="DI32" s="991"/>
      <c r="DJ32" s="991"/>
      <c r="DK32" s="992"/>
      <c r="DL32" s="990"/>
      <c r="DM32" s="991"/>
      <c r="DN32" s="991"/>
      <c r="DO32" s="991"/>
      <c r="DP32" s="992"/>
      <c r="DQ32" s="990"/>
      <c r="DR32" s="991"/>
      <c r="DS32" s="991"/>
      <c r="DT32" s="991"/>
      <c r="DU32" s="992"/>
      <c r="DV32" s="993"/>
      <c r="DW32" s="994"/>
      <c r="DX32" s="994"/>
      <c r="DY32" s="994"/>
      <c r="DZ32" s="995"/>
      <c r="EA32" s="218"/>
    </row>
    <row r="33" spans="1:131" ht="26.25" customHeight="1" x14ac:dyDescent="0.15">
      <c r="A33" s="230">
        <v>6</v>
      </c>
      <c r="B33" s="1031"/>
      <c r="C33" s="1032"/>
      <c r="D33" s="1032"/>
      <c r="E33" s="1032"/>
      <c r="F33" s="1032"/>
      <c r="G33" s="1032"/>
      <c r="H33" s="1032"/>
      <c r="I33" s="1032"/>
      <c r="J33" s="1032"/>
      <c r="K33" s="1032"/>
      <c r="L33" s="1032"/>
      <c r="M33" s="1032"/>
      <c r="N33" s="1032"/>
      <c r="O33" s="1032"/>
      <c r="P33" s="1033"/>
      <c r="Q33" s="1039"/>
      <c r="R33" s="1040"/>
      <c r="S33" s="1040"/>
      <c r="T33" s="1040"/>
      <c r="U33" s="1040"/>
      <c r="V33" s="1040"/>
      <c r="W33" s="1040"/>
      <c r="X33" s="1040"/>
      <c r="Y33" s="1040"/>
      <c r="Z33" s="1040"/>
      <c r="AA33" s="1040"/>
      <c r="AB33" s="1040"/>
      <c r="AC33" s="1040"/>
      <c r="AD33" s="1040"/>
      <c r="AE33" s="1041"/>
      <c r="AF33" s="1036"/>
      <c r="AG33" s="1037"/>
      <c r="AH33" s="1037"/>
      <c r="AI33" s="1037"/>
      <c r="AJ33" s="1038"/>
      <c r="AK33" s="980"/>
      <c r="AL33" s="971"/>
      <c r="AM33" s="971"/>
      <c r="AN33" s="971"/>
      <c r="AO33" s="971"/>
      <c r="AP33" s="971"/>
      <c r="AQ33" s="971"/>
      <c r="AR33" s="971"/>
      <c r="AS33" s="971"/>
      <c r="AT33" s="971"/>
      <c r="AU33" s="971"/>
      <c r="AV33" s="971"/>
      <c r="AW33" s="971"/>
      <c r="AX33" s="971"/>
      <c r="AY33" s="971"/>
      <c r="AZ33" s="1042"/>
      <c r="BA33" s="1042"/>
      <c r="BB33" s="1042"/>
      <c r="BC33" s="1042"/>
      <c r="BD33" s="1042"/>
      <c r="BE33" s="972"/>
      <c r="BF33" s="972"/>
      <c r="BG33" s="972"/>
      <c r="BH33" s="972"/>
      <c r="BI33" s="973"/>
      <c r="BJ33" s="220"/>
      <c r="BK33" s="220"/>
      <c r="BL33" s="220"/>
      <c r="BM33" s="220"/>
      <c r="BN33" s="220"/>
      <c r="BO33" s="229"/>
      <c r="BP33" s="229"/>
      <c r="BQ33" s="226">
        <v>27</v>
      </c>
      <c r="BR33" s="227"/>
      <c r="BS33" s="993"/>
      <c r="BT33" s="994"/>
      <c r="BU33" s="994"/>
      <c r="BV33" s="994"/>
      <c r="BW33" s="994"/>
      <c r="BX33" s="994"/>
      <c r="BY33" s="994"/>
      <c r="BZ33" s="994"/>
      <c r="CA33" s="994"/>
      <c r="CB33" s="994"/>
      <c r="CC33" s="994"/>
      <c r="CD33" s="994"/>
      <c r="CE33" s="994"/>
      <c r="CF33" s="994"/>
      <c r="CG33" s="1015"/>
      <c r="CH33" s="990"/>
      <c r="CI33" s="991"/>
      <c r="CJ33" s="991"/>
      <c r="CK33" s="991"/>
      <c r="CL33" s="992"/>
      <c r="CM33" s="990"/>
      <c r="CN33" s="991"/>
      <c r="CO33" s="991"/>
      <c r="CP33" s="991"/>
      <c r="CQ33" s="992"/>
      <c r="CR33" s="990"/>
      <c r="CS33" s="991"/>
      <c r="CT33" s="991"/>
      <c r="CU33" s="991"/>
      <c r="CV33" s="992"/>
      <c r="CW33" s="990"/>
      <c r="CX33" s="991"/>
      <c r="CY33" s="991"/>
      <c r="CZ33" s="991"/>
      <c r="DA33" s="992"/>
      <c r="DB33" s="990"/>
      <c r="DC33" s="991"/>
      <c r="DD33" s="991"/>
      <c r="DE33" s="991"/>
      <c r="DF33" s="992"/>
      <c r="DG33" s="990"/>
      <c r="DH33" s="991"/>
      <c r="DI33" s="991"/>
      <c r="DJ33" s="991"/>
      <c r="DK33" s="992"/>
      <c r="DL33" s="990"/>
      <c r="DM33" s="991"/>
      <c r="DN33" s="991"/>
      <c r="DO33" s="991"/>
      <c r="DP33" s="992"/>
      <c r="DQ33" s="990"/>
      <c r="DR33" s="991"/>
      <c r="DS33" s="991"/>
      <c r="DT33" s="991"/>
      <c r="DU33" s="992"/>
      <c r="DV33" s="993"/>
      <c r="DW33" s="994"/>
      <c r="DX33" s="994"/>
      <c r="DY33" s="994"/>
      <c r="DZ33" s="995"/>
      <c r="EA33" s="218"/>
    </row>
    <row r="34" spans="1:131" ht="26.25" customHeight="1" x14ac:dyDescent="0.15">
      <c r="A34" s="230">
        <v>7</v>
      </c>
      <c r="B34" s="1031"/>
      <c r="C34" s="1032"/>
      <c r="D34" s="1032"/>
      <c r="E34" s="1032"/>
      <c r="F34" s="1032"/>
      <c r="G34" s="1032"/>
      <c r="H34" s="1032"/>
      <c r="I34" s="1032"/>
      <c r="J34" s="1032"/>
      <c r="K34" s="1032"/>
      <c r="L34" s="1032"/>
      <c r="M34" s="1032"/>
      <c r="N34" s="1032"/>
      <c r="O34" s="1032"/>
      <c r="P34" s="1033"/>
      <c r="Q34" s="1039"/>
      <c r="R34" s="1040"/>
      <c r="S34" s="1040"/>
      <c r="T34" s="1040"/>
      <c r="U34" s="1040"/>
      <c r="V34" s="1040"/>
      <c r="W34" s="1040"/>
      <c r="X34" s="1040"/>
      <c r="Y34" s="1040"/>
      <c r="Z34" s="1040"/>
      <c r="AA34" s="1040"/>
      <c r="AB34" s="1040"/>
      <c r="AC34" s="1040"/>
      <c r="AD34" s="1040"/>
      <c r="AE34" s="1041"/>
      <c r="AF34" s="1036"/>
      <c r="AG34" s="1037"/>
      <c r="AH34" s="1037"/>
      <c r="AI34" s="1037"/>
      <c r="AJ34" s="1038"/>
      <c r="AK34" s="980"/>
      <c r="AL34" s="971"/>
      <c r="AM34" s="971"/>
      <c r="AN34" s="971"/>
      <c r="AO34" s="971"/>
      <c r="AP34" s="971"/>
      <c r="AQ34" s="971"/>
      <c r="AR34" s="971"/>
      <c r="AS34" s="971"/>
      <c r="AT34" s="971"/>
      <c r="AU34" s="971"/>
      <c r="AV34" s="971"/>
      <c r="AW34" s="971"/>
      <c r="AX34" s="971"/>
      <c r="AY34" s="971"/>
      <c r="AZ34" s="1042"/>
      <c r="BA34" s="1042"/>
      <c r="BB34" s="1042"/>
      <c r="BC34" s="1042"/>
      <c r="BD34" s="1042"/>
      <c r="BE34" s="972"/>
      <c r="BF34" s="972"/>
      <c r="BG34" s="972"/>
      <c r="BH34" s="972"/>
      <c r="BI34" s="973"/>
      <c r="BJ34" s="220"/>
      <c r="BK34" s="220"/>
      <c r="BL34" s="220"/>
      <c r="BM34" s="220"/>
      <c r="BN34" s="220"/>
      <c r="BO34" s="229"/>
      <c r="BP34" s="229"/>
      <c r="BQ34" s="226">
        <v>28</v>
      </c>
      <c r="BR34" s="227"/>
      <c r="BS34" s="993"/>
      <c r="BT34" s="994"/>
      <c r="BU34" s="994"/>
      <c r="BV34" s="994"/>
      <c r="BW34" s="994"/>
      <c r="BX34" s="994"/>
      <c r="BY34" s="994"/>
      <c r="BZ34" s="994"/>
      <c r="CA34" s="994"/>
      <c r="CB34" s="994"/>
      <c r="CC34" s="994"/>
      <c r="CD34" s="994"/>
      <c r="CE34" s="994"/>
      <c r="CF34" s="994"/>
      <c r="CG34" s="1015"/>
      <c r="CH34" s="990"/>
      <c r="CI34" s="991"/>
      <c r="CJ34" s="991"/>
      <c r="CK34" s="991"/>
      <c r="CL34" s="992"/>
      <c r="CM34" s="990"/>
      <c r="CN34" s="991"/>
      <c r="CO34" s="991"/>
      <c r="CP34" s="991"/>
      <c r="CQ34" s="992"/>
      <c r="CR34" s="990"/>
      <c r="CS34" s="991"/>
      <c r="CT34" s="991"/>
      <c r="CU34" s="991"/>
      <c r="CV34" s="992"/>
      <c r="CW34" s="990"/>
      <c r="CX34" s="991"/>
      <c r="CY34" s="991"/>
      <c r="CZ34" s="991"/>
      <c r="DA34" s="992"/>
      <c r="DB34" s="990"/>
      <c r="DC34" s="991"/>
      <c r="DD34" s="991"/>
      <c r="DE34" s="991"/>
      <c r="DF34" s="992"/>
      <c r="DG34" s="990"/>
      <c r="DH34" s="991"/>
      <c r="DI34" s="991"/>
      <c r="DJ34" s="991"/>
      <c r="DK34" s="992"/>
      <c r="DL34" s="990"/>
      <c r="DM34" s="991"/>
      <c r="DN34" s="991"/>
      <c r="DO34" s="991"/>
      <c r="DP34" s="992"/>
      <c r="DQ34" s="990"/>
      <c r="DR34" s="991"/>
      <c r="DS34" s="991"/>
      <c r="DT34" s="991"/>
      <c r="DU34" s="992"/>
      <c r="DV34" s="993"/>
      <c r="DW34" s="994"/>
      <c r="DX34" s="994"/>
      <c r="DY34" s="994"/>
      <c r="DZ34" s="995"/>
      <c r="EA34" s="218"/>
    </row>
    <row r="35" spans="1:131" ht="26.25" customHeight="1" x14ac:dyDescent="0.15">
      <c r="A35" s="230">
        <v>8</v>
      </c>
      <c r="B35" s="1031"/>
      <c r="C35" s="1032"/>
      <c r="D35" s="1032"/>
      <c r="E35" s="1032"/>
      <c r="F35" s="1032"/>
      <c r="G35" s="1032"/>
      <c r="H35" s="1032"/>
      <c r="I35" s="1032"/>
      <c r="J35" s="1032"/>
      <c r="K35" s="1032"/>
      <c r="L35" s="1032"/>
      <c r="M35" s="1032"/>
      <c r="N35" s="1032"/>
      <c r="O35" s="1032"/>
      <c r="P35" s="1033"/>
      <c r="Q35" s="1039"/>
      <c r="R35" s="1040"/>
      <c r="S35" s="1040"/>
      <c r="T35" s="1040"/>
      <c r="U35" s="1040"/>
      <c r="V35" s="1040"/>
      <c r="W35" s="1040"/>
      <c r="X35" s="1040"/>
      <c r="Y35" s="1040"/>
      <c r="Z35" s="1040"/>
      <c r="AA35" s="1040"/>
      <c r="AB35" s="1040"/>
      <c r="AC35" s="1040"/>
      <c r="AD35" s="1040"/>
      <c r="AE35" s="1041"/>
      <c r="AF35" s="1036"/>
      <c r="AG35" s="1037"/>
      <c r="AH35" s="1037"/>
      <c r="AI35" s="1037"/>
      <c r="AJ35" s="1038"/>
      <c r="AK35" s="980"/>
      <c r="AL35" s="971"/>
      <c r="AM35" s="971"/>
      <c r="AN35" s="971"/>
      <c r="AO35" s="971"/>
      <c r="AP35" s="971"/>
      <c r="AQ35" s="971"/>
      <c r="AR35" s="971"/>
      <c r="AS35" s="971"/>
      <c r="AT35" s="971"/>
      <c r="AU35" s="971"/>
      <c r="AV35" s="971"/>
      <c r="AW35" s="971"/>
      <c r="AX35" s="971"/>
      <c r="AY35" s="971"/>
      <c r="AZ35" s="1042"/>
      <c r="BA35" s="1042"/>
      <c r="BB35" s="1042"/>
      <c r="BC35" s="1042"/>
      <c r="BD35" s="1042"/>
      <c r="BE35" s="972"/>
      <c r="BF35" s="972"/>
      <c r="BG35" s="972"/>
      <c r="BH35" s="972"/>
      <c r="BI35" s="973"/>
      <c r="BJ35" s="220"/>
      <c r="BK35" s="220"/>
      <c r="BL35" s="220"/>
      <c r="BM35" s="220"/>
      <c r="BN35" s="220"/>
      <c r="BO35" s="229"/>
      <c r="BP35" s="229"/>
      <c r="BQ35" s="226">
        <v>29</v>
      </c>
      <c r="BR35" s="227"/>
      <c r="BS35" s="993"/>
      <c r="BT35" s="994"/>
      <c r="BU35" s="994"/>
      <c r="BV35" s="994"/>
      <c r="BW35" s="994"/>
      <c r="BX35" s="994"/>
      <c r="BY35" s="994"/>
      <c r="BZ35" s="994"/>
      <c r="CA35" s="994"/>
      <c r="CB35" s="994"/>
      <c r="CC35" s="994"/>
      <c r="CD35" s="994"/>
      <c r="CE35" s="994"/>
      <c r="CF35" s="994"/>
      <c r="CG35" s="1015"/>
      <c r="CH35" s="990"/>
      <c r="CI35" s="991"/>
      <c r="CJ35" s="991"/>
      <c r="CK35" s="991"/>
      <c r="CL35" s="992"/>
      <c r="CM35" s="990"/>
      <c r="CN35" s="991"/>
      <c r="CO35" s="991"/>
      <c r="CP35" s="991"/>
      <c r="CQ35" s="992"/>
      <c r="CR35" s="990"/>
      <c r="CS35" s="991"/>
      <c r="CT35" s="991"/>
      <c r="CU35" s="991"/>
      <c r="CV35" s="992"/>
      <c r="CW35" s="990"/>
      <c r="CX35" s="991"/>
      <c r="CY35" s="991"/>
      <c r="CZ35" s="991"/>
      <c r="DA35" s="992"/>
      <c r="DB35" s="990"/>
      <c r="DC35" s="991"/>
      <c r="DD35" s="991"/>
      <c r="DE35" s="991"/>
      <c r="DF35" s="992"/>
      <c r="DG35" s="990"/>
      <c r="DH35" s="991"/>
      <c r="DI35" s="991"/>
      <c r="DJ35" s="991"/>
      <c r="DK35" s="992"/>
      <c r="DL35" s="990"/>
      <c r="DM35" s="991"/>
      <c r="DN35" s="991"/>
      <c r="DO35" s="991"/>
      <c r="DP35" s="992"/>
      <c r="DQ35" s="990"/>
      <c r="DR35" s="991"/>
      <c r="DS35" s="991"/>
      <c r="DT35" s="991"/>
      <c r="DU35" s="992"/>
      <c r="DV35" s="993"/>
      <c r="DW35" s="994"/>
      <c r="DX35" s="994"/>
      <c r="DY35" s="994"/>
      <c r="DZ35" s="995"/>
      <c r="EA35" s="218"/>
    </row>
    <row r="36" spans="1:131" ht="26.25" customHeight="1" x14ac:dyDescent="0.15">
      <c r="A36" s="230">
        <v>9</v>
      </c>
      <c r="B36" s="1031"/>
      <c r="C36" s="1032"/>
      <c r="D36" s="1032"/>
      <c r="E36" s="1032"/>
      <c r="F36" s="1032"/>
      <c r="G36" s="1032"/>
      <c r="H36" s="1032"/>
      <c r="I36" s="1032"/>
      <c r="J36" s="1032"/>
      <c r="K36" s="1032"/>
      <c r="L36" s="1032"/>
      <c r="M36" s="1032"/>
      <c r="N36" s="1032"/>
      <c r="O36" s="1032"/>
      <c r="P36" s="1033"/>
      <c r="Q36" s="1039"/>
      <c r="R36" s="1040"/>
      <c r="S36" s="1040"/>
      <c r="T36" s="1040"/>
      <c r="U36" s="1040"/>
      <c r="V36" s="1040"/>
      <c r="W36" s="1040"/>
      <c r="X36" s="1040"/>
      <c r="Y36" s="1040"/>
      <c r="Z36" s="1040"/>
      <c r="AA36" s="1040"/>
      <c r="AB36" s="1040"/>
      <c r="AC36" s="1040"/>
      <c r="AD36" s="1040"/>
      <c r="AE36" s="1041"/>
      <c r="AF36" s="1036"/>
      <c r="AG36" s="1037"/>
      <c r="AH36" s="1037"/>
      <c r="AI36" s="1037"/>
      <c r="AJ36" s="1038"/>
      <c r="AK36" s="980"/>
      <c r="AL36" s="971"/>
      <c r="AM36" s="971"/>
      <c r="AN36" s="971"/>
      <c r="AO36" s="971"/>
      <c r="AP36" s="971"/>
      <c r="AQ36" s="971"/>
      <c r="AR36" s="971"/>
      <c r="AS36" s="971"/>
      <c r="AT36" s="971"/>
      <c r="AU36" s="971"/>
      <c r="AV36" s="971"/>
      <c r="AW36" s="971"/>
      <c r="AX36" s="971"/>
      <c r="AY36" s="971"/>
      <c r="AZ36" s="1042"/>
      <c r="BA36" s="1042"/>
      <c r="BB36" s="1042"/>
      <c r="BC36" s="1042"/>
      <c r="BD36" s="1042"/>
      <c r="BE36" s="972"/>
      <c r="BF36" s="972"/>
      <c r="BG36" s="972"/>
      <c r="BH36" s="972"/>
      <c r="BI36" s="973"/>
      <c r="BJ36" s="220"/>
      <c r="BK36" s="220"/>
      <c r="BL36" s="220"/>
      <c r="BM36" s="220"/>
      <c r="BN36" s="220"/>
      <c r="BO36" s="229"/>
      <c r="BP36" s="229"/>
      <c r="BQ36" s="226">
        <v>30</v>
      </c>
      <c r="BR36" s="227"/>
      <c r="BS36" s="993"/>
      <c r="BT36" s="994"/>
      <c r="BU36" s="994"/>
      <c r="BV36" s="994"/>
      <c r="BW36" s="994"/>
      <c r="BX36" s="994"/>
      <c r="BY36" s="994"/>
      <c r="BZ36" s="994"/>
      <c r="CA36" s="994"/>
      <c r="CB36" s="994"/>
      <c r="CC36" s="994"/>
      <c r="CD36" s="994"/>
      <c r="CE36" s="994"/>
      <c r="CF36" s="994"/>
      <c r="CG36" s="1015"/>
      <c r="CH36" s="990"/>
      <c r="CI36" s="991"/>
      <c r="CJ36" s="991"/>
      <c r="CK36" s="991"/>
      <c r="CL36" s="992"/>
      <c r="CM36" s="990"/>
      <c r="CN36" s="991"/>
      <c r="CO36" s="991"/>
      <c r="CP36" s="991"/>
      <c r="CQ36" s="992"/>
      <c r="CR36" s="990"/>
      <c r="CS36" s="991"/>
      <c r="CT36" s="991"/>
      <c r="CU36" s="991"/>
      <c r="CV36" s="992"/>
      <c r="CW36" s="990"/>
      <c r="CX36" s="991"/>
      <c r="CY36" s="991"/>
      <c r="CZ36" s="991"/>
      <c r="DA36" s="992"/>
      <c r="DB36" s="990"/>
      <c r="DC36" s="991"/>
      <c r="DD36" s="991"/>
      <c r="DE36" s="991"/>
      <c r="DF36" s="992"/>
      <c r="DG36" s="990"/>
      <c r="DH36" s="991"/>
      <c r="DI36" s="991"/>
      <c r="DJ36" s="991"/>
      <c r="DK36" s="992"/>
      <c r="DL36" s="990"/>
      <c r="DM36" s="991"/>
      <c r="DN36" s="991"/>
      <c r="DO36" s="991"/>
      <c r="DP36" s="992"/>
      <c r="DQ36" s="990"/>
      <c r="DR36" s="991"/>
      <c r="DS36" s="991"/>
      <c r="DT36" s="991"/>
      <c r="DU36" s="992"/>
      <c r="DV36" s="993"/>
      <c r="DW36" s="994"/>
      <c r="DX36" s="994"/>
      <c r="DY36" s="994"/>
      <c r="DZ36" s="995"/>
      <c r="EA36" s="218"/>
    </row>
    <row r="37" spans="1:131" ht="26.25" customHeight="1" x14ac:dyDescent="0.15">
      <c r="A37" s="230">
        <v>10</v>
      </c>
      <c r="B37" s="1031"/>
      <c r="C37" s="1032"/>
      <c r="D37" s="1032"/>
      <c r="E37" s="1032"/>
      <c r="F37" s="1032"/>
      <c r="G37" s="1032"/>
      <c r="H37" s="1032"/>
      <c r="I37" s="1032"/>
      <c r="J37" s="1032"/>
      <c r="K37" s="1032"/>
      <c r="L37" s="1032"/>
      <c r="M37" s="1032"/>
      <c r="N37" s="1032"/>
      <c r="O37" s="1032"/>
      <c r="P37" s="1033"/>
      <c r="Q37" s="1039"/>
      <c r="R37" s="1040"/>
      <c r="S37" s="1040"/>
      <c r="T37" s="1040"/>
      <c r="U37" s="1040"/>
      <c r="V37" s="1040"/>
      <c r="W37" s="1040"/>
      <c r="X37" s="1040"/>
      <c r="Y37" s="1040"/>
      <c r="Z37" s="1040"/>
      <c r="AA37" s="1040"/>
      <c r="AB37" s="1040"/>
      <c r="AC37" s="1040"/>
      <c r="AD37" s="1040"/>
      <c r="AE37" s="1041"/>
      <c r="AF37" s="1036"/>
      <c r="AG37" s="1037"/>
      <c r="AH37" s="1037"/>
      <c r="AI37" s="1037"/>
      <c r="AJ37" s="1038"/>
      <c r="AK37" s="980"/>
      <c r="AL37" s="971"/>
      <c r="AM37" s="971"/>
      <c r="AN37" s="971"/>
      <c r="AO37" s="971"/>
      <c r="AP37" s="971"/>
      <c r="AQ37" s="971"/>
      <c r="AR37" s="971"/>
      <c r="AS37" s="971"/>
      <c r="AT37" s="971"/>
      <c r="AU37" s="971"/>
      <c r="AV37" s="971"/>
      <c r="AW37" s="971"/>
      <c r="AX37" s="971"/>
      <c r="AY37" s="971"/>
      <c r="AZ37" s="1042"/>
      <c r="BA37" s="1042"/>
      <c r="BB37" s="1042"/>
      <c r="BC37" s="1042"/>
      <c r="BD37" s="1042"/>
      <c r="BE37" s="972"/>
      <c r="BF37" s="972"/>
      <c r="BG37" s="972"/>
      <c r="BH37" s="972"/>
      <c r="BI37" s="973"/>
      <c r="BJ37" s="220"/>
      <c r="BK37" s="220"/>
      <c r="BL37" s="220"/>
      <c r="BM37" s="220"/>
      <c r="BN37" s="220"/>
      <c r="BO37" s="229"/>
      <c r="BP37" s="229"/>
      <c r="BQ37" s="226">
        <v>31</v>
      </c>
      <c r="BR37" s="227"/>
      <c r="BS37" s="993"/>
      <c r="BT37" s="994"/>
      <c r="BU37" s="994"/>
      <c r="BV37" s="994"/>
      <c r="BW37" s="994"/>
      <c r="BX37" s="994"/>
      <c r="BY37" s="994"/>
      <c r="BZ37" s="994"/>
      <c r="CA37" s="994"/>
      <c r="CB37" s="994"/>
      <c r="CC37" s="994"/>
      <c r="CD37" s="994"/>
      <c r="CE37" s="994"/>
      <c r="CF37" s="994"/>
      <c r="CG37" s="1015"/>
      <c r="CH37" s="990"/>
      <c r="CI37" s="991"/>
      <c r="CJ37" s="991"/>
      <c r="CK37" s="991"/>
      <c r="CL37" s="992"/>
      <c r="CM37" s="990"/>
      <c r="CN37" s="991"/>
      <c r="CO37" s="991"/>
      <c r="CP37" s="991"/>
      <c r="CQ37" s="992"/>
      <c r="CR37" s="990"/>
      <c r="CS37" s="991"/>
      <c r="CT37" s="991"/>
      <c r="CU37" s="991"/>
      <c r="CV37" s="992"/>
      <c r="CW37" s="990"/>
      <c r="CX37" s="991"/>
      <c r="CY37" s="991"/>
      <c r="CZ37" s="991"/>
      <c r="DA37" s="992"/>
      <c r="DB37" s="990"/>
      <c r="DC37" s="991"/>
      <c r="DD37" s="991"/>
      <c r="DE37" s="991"/>
      <c r="DF37" s="992"/>
      <c r="DG37" s="990"/>
      <c r="DH37" s="991"/>
      <c r="DI37" s="991"/>
      <c r="DJ37" s="991"/>
      <c r="DK37" s="992"/>
      <c r="DL37" s="990"/>
      <c r="DM37" s="991"/>
      <c r="DN37" s="991"/>
      <c r="DO37" s="991"/>
      <c r="DP37" s="992"/>
      <c r="DQ37" s="990"/>
      <c r="DR37" s="991"/>
      <c r="DS37" s="991"/>
      <c r="DT37" s="991"/>
      <c r="DU37" s="992"/>
      <c r="DV37" s="993"/>
      <c r="DW37" s="994"/>
      <c r="DX37" s="994"/>
      <c r="DY37" s="994"/>
      <c r="DZ37" s="995"/>
      <c r="EA37" s="218"/>
    </row>
    <row r="38" spans="1:131" ht="26.25" customHeight="1" x14ac:dyDescent="0.15">
      <c r="A38" s="230">
        <v>11</v>
      </c>
      <c r="B38" s="1031"/>
      <c r="C38" s="1032"/>
      <c r="D38" s="1032"/>
      <c r="E38" s="1032"/>
      <c r="F38" s="1032"/>
      <c r="G38" s="1032"/>
      <c r="H38" s="1032"/>
      <c r="I38" s="1032"/>
      <c r="J38" s="1032"/>
      <c r="K38" s="1032"/>
      <c r="L38" s="1032"/>
      <c r="M38" s="1032"/>
      <c r="N38" s="1032"/>
      <c r="O38" s="1032"/>
      <c r="P38" s="1033"/>
      <c r="Q38" s="1039"/>
      <c r="R38" s="1040"/>
      <c r="S38" s="1040"/>
      <c r="T38" s="1040"/>
      <c r="U38" s="1040"/>
      <c r="V38" s="1040"/>
      <c r="W38" s="1040"/>
      <c r="X38" s="1040"/>
      <c r="Y38" s="1040"/>
      <c r="Z38" s="1040"/>
      <c r="AA38" s="1040"/>
      <c r="AB38" s="1040"/>
      <c r="AC38" s="1040"/>
      <c r="AD38" s="1040"/>
      <c r="AE38" s="1041"/>
      <c r="AF38" s="1036"/>
      <c r="AG38" s="1037"/>
      <c r="AH38" s="1037"/>
      <c r="AI38" s="1037"/>
      <c r="AJ38" s="1038"/>
      <c r="AK38" s="980"/>
      <c r="AL38" s="971"/>
      <c r="AM38" s="971"/>
      <c r="AN38" s="971"/>
      <c r="AO38" s="971"/>
      <c r="AP38" s="971"/>
      <c r="AQ38" s="971"/>
      <c r="AR38" s="971"/>
      <c r="AS38" s="971"/>
      <c r="AT38" s="971"/>
      <c r="AU38" s="971"/>
      <c r="AV38" s="971"/>
      <c r="AW38" s="971"/>
      <c r="AX38" s="971"/>
      <c r="AY38" s="971"/>
      <c r="AZ38" s="1042"/>
      <c r="BA38" s="1042"/>
      <c r="BB38" s="1042"/>
      <c r="BC38" s="1042"/>
      <c r="BD38" s="1042"/>
      <c r="BE38" s="972"/>
      <c r="BF38" s="972"/>
      <c r="BG38" s="972"/>
      <c r="BH38" s="972"/>
      <c r="BI38" s="973"/>
      <c r="BJ38" s="220"/>
      <c r="BK38" s="220"/>
      <c r="BL38" s="220"/>
      <c r="BM38" s="220"/>
      <c r="BN38" s="220"/>
      <c r="BO38" s="229"/>
      <c r="BP38" s="229"/>
      <c r="BQ38" s="226">
        <v>32</v>
      </c>
      <c r="BR38" s="227"/>
      <c r="BS38" s="993"/>
      <c r="BT38" s="994"/>
      <c r="BU38" s="994"/>
      <c r="BV38" s="994"/>
      <c r="BW38" s="994"/>
      <c r="BX38" s="994"/>
      <c r="BY38" s="994"/>
      <c r="BZ38" s="994"/>
      <c r="CA38" s="994"/>
      <c r="CB38" s="994"/>
      <c r="CC38" s="994"/>
      <c r="CD38" s="994"/>
      <c r="CE38" s="994"/>
      <c r="CF38" s="994"/>
      <c r="CG38" s="1015"/>
      <c r="CH38" s="990"/>
      <c r="CI38" s="991"/>
      <c r="CJ38" s="991"/>
      <c r="CK38" s="991"/>
      <c r="CL38" s="992"/>
      <c r="CM38" s="990"/>
      <c r="CN38" s="991"/>
      <c r="CO38" s="991"/>
      <c r="CP38" s="991"/>
      <c r="CQ38" s="992"/>
      <c r="CR38" s="990"/>
      <c r="CS38" s="991"/>
      <c r="CT38" s="991"/>
      <c r="CU38" s="991"/>
      <c r="CV38" s="992"/>
      <c r="CW38" s="990"/>
      <c r="CX38" s="991"/>
      <c r="CY38" s="991"/>
      <c r="CZ38" s="991"/>
      <c r="DA38" s="992"/>
      <c r="DB38" s="990"/>
      <c r="DC38" s="991"/>
      <c r="DD38" s="991"/>
      <c r="DE38" s="991"/>
      <c r="DF38" s="992"/>
      <c r="DG38" s="990"/>
      <c r="DH38" s="991"/>
      <c r="DI38" s="991"/>
      <c r="DJ38" s="991"/>
      <c r="DK38" s="992"/>
      <c r="DL38" s="990"/>
      <c r="DM38" s="991"/>
      <c r="DN38" s="991"/>
      <c r="DO38" s="991"/>
      <c r="DP38" s="992"/>
      <c r="DQ38" s="990"/>
      <c r="DR38" s="991"/>
      <c r="DS38" s="991"/>
      <c r="DT38" s="991"/>
      <c r="DU38" s="992"/>
      <c r="DV38" s="993"/>
      <c r="DW38" s="994"/>
      <c r="DX38" s="994"/>
      <c r="DY38" s="994"/>
      <c r="DZ38" s="995"/>
      <c r="EA38" s="218"/>
    </row>
    <row r="39" spans="1:131" ht="26.25" customHeight="1" x14ac:dyDescent="0.15">
      <c r="A39" s="230">
        <v>12</v>
      </c>
      <c r="B39" s="1031"/>
      <c r="C39" s="1032"/>
      <c r="D39" s="1032"/>
      <c r="E39" s="1032"/>
      <c r="F39" s="1032"/>
      <c r="G39" s="1032"/>
      <c r="H39" s="1032"/>
      <c r="I39" s="1032"/>
      <c r="J39" s="1032"/>
      <c r="K39" s="1032"/>
      <c r="L39" s="1032"/>
      <c r="M39" s="1032"/>
      <c r="N39" s="1032"/>
      <c r="O39" s="1032"/>
      <c r="P39" s="1033"/>
      <c r="Q39" s="1039"/>
      <c r="R39" s="1040"/>
      <c r="S39" s="1040"/>
      <c r="T39" s="1040"/>
      <c r="U39" s="1040"/>
      <c r="V39" s="1040"/>
      <c r="W39" s="1040"/>
      <c r="X39" s="1040"/>
      <c r="Y39" s="1040"/>
      <c r="Z39" s="1040"/>
      <c r="AA39" s="1040"/>
      <c r="AB39" s="1040"/>
      <c r="AC39" s="1040"/>
      <c r="AD39" s="1040"/>
      <c r="AE39" s="1041"/>
      <c r="AF39" s="1036"/>
      <c r="AG39" s="1037"/>
      <c r="AH39" s="1037"/>
      <c r="AI39" s="1037"/>
      <c r="AJ39" s="1038"/>
      <c r="AK39" s="980"/>
      <c r="AL39" s="971"/>
      <c r="AM39" s="971"/>
      <c r="AN39" s="971"/>
      <c r="AO39" s="971"/>
      <c r="AP39" s="971"/>
      <c r="AQ39" s="971"/>
      <c r="AR39" s="971"/>
      <c r="AS39" s="971"/>
      <c r="AT39" s="971"/>
      <c r="AU39" s="971"/>
      <c r="AV39" s="971"/>
      <c r="AW39" s="971"/>
      <c r="AX39" s="971"/>
      <c r="AY39" s="971"/>
      <c r="AZ39" s="1042"/>
      <c r="BA39" s="1042"/>
      <c r="BB39" s="1042"/>
      <c r="BC39" s="1042"/>
      <c r="BD39" s="1042"/>
      <c r="BE39" s="972"/>
      <c r="BF39" s="972"/>
      <c r="BG39" s="972"/>
      <c r="BH39" s="972"/>
      <c r="BI39" s="973"/>
      <c r="BJ39" s="220"/>
      <c r="BK39" s="220"/>
      <c r="BL39" s="220"/>
      <c r="BM39" s="220"/>
      <c r="BN39" s="220"/>
      <c r="BO39" s="229"/>
      <c r="BP39" s="229"/>
      <c r="BQ39" s="226">
        <v>33</v>
      </c>
      <c r="BR39" s="227"/>
      <c r="BS39" s="993"/>
      <c r="BT39" s="994"/>
      <c r="BU39" s="994"/>
      <c r="BV39" s="994"/>
      <c r="BW39" s="994"/>
      <c r="BX39" s="994"/>
      <c r="BY39" s="994"/>
      <c r="BZ39" s="994"/>
      <c r="CA39" s="994"/>
      <c r="CB39" s="994"/>
      <c r="CC39" s="994"/>
      <c r="CD39" s="994"/>
      <c r="CE39" s="994"/>
      <c r="CF39" s="994"/>
      <c r="CG39" s="1015"/>
      <c r="CH39" s="990"/>
      <c r="CI39" s="991"/>
      <c r="CJ39" s="991"/>
      <c r="CK39" s="991"/>
      <c r="CL39" s="992"/>
      <c r="CM39" s="990"/>
      <c r="CN39" s="991"/>
      <c r="CO39" s="991"/>
      <c r="CP39" s="991"/>
      <c r="CQ39" s="992"/>
      <c r="CR39" s="990"/>
      <c r="CS39" s="991"/>
      <c r="CT39" s="991"/>
      <c r="CU39" s="991"/>
      <c r="CV39" s="992"/>
      <c r="CW39" s="990"/>
      <c r="CX39" s="991"/>
      <c r="CY39" s="991"/>
      <c r="CZ39" s="991"/>
      <c r="DA39" s="992"/>
      <c r="DB39" s="990"/>
      <c r="DC39" s="991"/>
      <c r="DD39" s="991"/>
      <c r="DE39" s="991"/>
      <c r="DF39" s="992"/>
      <c r="DG39" s="990"/>
      <c r="DH39" s="991"/>
      <c r="DI39" s="991"/>
      <c r="DJ39" s="991"/>
      <c r="DK39" s="992"/>
      <c r="DL39" s="990"/>
      <c r="DM39" s="991"/>
      <c r="DN39" s="991"/>
      <c r="DO39" s="991"/>
      <c r="DP39" s="992"/>
      <c r="DQ39" s="990"/>
      <c r="DR39" s="991"/>
      <c r="DS39" s="991"/>
      <c r="DT39" s="991"/>
      <c r="DU39" s="992"/>
      <c r="DV39" s="993"/>
      <c r="DW39" s="994"/>
      <c r="DX39" s="994"/>
      <c r="DY39" s="994"/>
      <c r="DZ39" s="995"/>
      <c r="EA39" s="218"/>
    </row>
    <row r="40" spans="1:131" ht="26.25" customHeight="1" x14ac:dyDescent="0.15">
      <c r="A40" s="226">
        <v>13</v>
      </c>
      <c r="B40" s="1031"/>
      <c r="C40" s="1032"/>
      <c r="D40" s="1032"/>
      <c r="E40" s="1032"/>
      <c r="F40" s="1032"/>
      <c r="G40" s="1032"/>
      <c r="H40" s="1032"/>
      <c r="I40" s="1032"/>
      <c r="J40" s="1032"/>
      <c r="K40" s="1032"/>
      <c r="L40" s="1032"/>
      <c r="M40" s="1032"/>
      <c r="N40" s="1032"/>
      <c r="O40" s="1032"/>
      <c r="P40" s="1033"/>
      <c r="Q40" s="1039"/>
      <c r="R40" s="1040"/>
      <c r="S40" s="1040"/>
      <c r="T40" s="1040"/>
      <c r="U40" s="1040"/>
      <c r="V40" s="1040"/>
      <c r="W40" s="1040"/>
      <c r="X40" s="1040"/>
      <c r="Y40" s="1040"/>
      <c r="Z40" s="1040"/>
      <c r="AA40" s="1040"/>
      <c r="AB40" s="1040"/>
      <c r="AC40" s="1040"/>
      <c r="AD40" s="1040"/>
      <c r="AE40" s="1041"/>
      <c r="AF40" s="1036"/>
      <c r="AG40" s="1037"/>
      <c r="AH40" s="1037"/>
      <c r="AI40" s="1037"/>
      <c r="AJ40" s="1038"/>
      <c r="AK40" s="980"/>
      <c r="AL40" s="971"/>
      <c r="AM40" s="971"/>
      <c r="AN40" s="971"/>
      <c r="AO40" s="971"/>
      <c r="AP40" s="971"/>
      <c r="AQ40" s="971"/>
      <c r="AR40" s="971"/>
      <c r="AS40" s="971"/>
      <c r="AT40" s="971"/>
      <c r="AU40" s="971"/>
      <c r="AV40" s="971"/>
      <c r="AW40" s="971"/>
      <c r="AX40" s="971"/>
      <c r="AY40" s="971"/>
      <c r="AZ40" s="1042"/>
      <c r="BA40" s="1042"/>
      <c r="BB40" s="1042"/>
      <c r="BC40" s="1042"/>
      <c r="BD40" s="1042"/>
      <c r="BE40" s="972"/>
      <c r="BF40" s="972"/>
      <c r="BG40" s="972"/>
      <c r="BH40" s="972"/>
      <c r="BI40" s="973"/>
      <c r="BJ40" s="220"/>
      <c r="BK40" s="220"/>
      <c r="BL40" s="220"/>
      <c r="BM40" s="220"/>
      <c r="BN40" s="220"/>
      <c r="BO40" s="229"/>
      <c r="BP40" s="229"/>
      <c r="BQ40" s="226">
        <v>34</v>
      </c>
      <c r="BR40" s="227"/>
      <c r="BS40" s="993"/>
      <c r="BT40" s="994"/>
      <c r="BU40" s="994"/>
      <c r="BV40" s="994"/>
      <c r="BW40" s="994"/>
      <c r="BX40" s="994"/>
      <c r="BY40" s="994"/>
      <c r="BZ40" s="994"/>
      <c r="CA40" s="994"/>
      <c r="CB40" s="994"/>
      <c r="CC40" s="994"/>
      <c r="CD40" s="994"/>
      <c r="CE40" s="994"/>
      <c r="CF40" s="994"/>
      <c r="CG40" s="1015"/>
      <c r="CH40" s="990"/>
      <c r="CI40" s="991"/>
      <c r="CJ40" s="991"/>
      <c r="CK40" s="991"/>
      <c r="CL40" s="992"/>
      <c r="CM40" s="990"/>
      <c r="CN40" s="991"/>
      <c r="CO40" s="991"/>
      <c r="CP40" s="991"/>
      <c r="CQ40" s="992"/>
      <c r="CR40" s="990"/>
      <c r="CS40" s="991"/>
      <c r="CT40" s="991"/>
      <c r="CU40" s="991"/>
      <c r="CV40" s="992"/>
      <c r="CW40" s="990"/>
      <c r="CX40" s="991"/>
      <c r="CY40" s="991"/>
      <c r="CZ40" s="991"/>
      <c r="DA40" s="992"/>
      <c r="DB40" s="990"/>
      <c r="DC40" s="991"/>
      <c r="DD40" s="991"/>
      <c r="DE40" s="991"/>
      <c r="DF40" s="992"/>
      <c r="DG40" s="990"/>
      <c r="DH40" s="991"/>
      <c r="DI40" s="991"/>
      <c r="DJ40" s="991"/>
      <c r="DK40" s="992"/>
      <c r="DL40" s="990"/>
      <c r="DM40" s="991"/>
      <c r="DN40" s="991"/>
      <c r="DO40" s="991"/>
      <c r="DP40" s="992"/>
      <c r="DQ40" s="990"/>
      <c r="DR40" s="991"/>
      <c r="DS40" s="991"/>
      <c r="DT40" s="991"/>
      <c r="DU40" s="992"/>
      <c r="DV40" s="993"/>
      <c r="DW40" s="994"/>
      <c r="DX40" s="994"/>
      <c r="DY40" s="994"/>
      <c r="DZ40" s="995"/>
      <c r="EA40" s="218"/>
    </row>
    <row r="41" spans="1:131" ht="26.25" customHeight="1" x14ac:dyDescent="0.15">
      <c r="A41" s="226">
        <v>14</v>
      </c>
      <c r="B41" s="1031"/>
      <c r="C41" s="1032"/>
      <c r="D41" s="1032"/>
      <c r="E41" s="1032"/>
      <c r="F41" s="1032"/>
      <c r="G41" s="1032"/>
      <c r="H41" s="1032"/>
      <c r="I41" s="1032"/>
      <c r="J41" s="1032"/>
      <c r="K41" s="1032"/>
      <c r="L41" s="1032"/>
      <c r="M41" s="1032"/>
      <c r="N41" s="1032"/>
      <c r="O41" s="1032"/>
      <c r="P41" s="1033"/>
      <c r="Q41" s="1039"/>
      <c r="R41" s="1040"/>
      <c r="S41" s="1040"/>
      <c r="T41" s="1040"/>
      <c r="U41" s="1040"/>
      <c r="V41" s="1040"/>
      <c r="W41" s="1040"/>
      <c r="X41" s="1040"/>
      <c r="Y41" s="1040"/>
      <c r="Z41" s="1040"/>
      <c r="AA41" s="1040"/>
      <c r="AB41" s="1040"/>
      <c r="AC41" s="1040"/>
      <c r="AD41" s="1040"/>
      <c r="AE41" s="1041"/>
      <c r="AF41" s="1036"/>
      <c r="AG41" s="1037"/>
      <c r="AH41" s="1037"/>
      <c r="AI41" s="1037"/>
      <c r="AJ41" s="1038"/>
      <c r="AK41" s="980"/>
      <c r="AL41" s="971"/>
      <c r="AM41" s="971"/>
      <c r="AN41" s="971"/>
      <c r="AO41" s="971"/>
      <c r="AP41" s="971"/>
      <c r="AQ41" s="971"/>
      <c r="AR41" s="971"/>
      <c r="AS41" s="971"/>
      <c r="AT41" s="971"/>
      <c r="AU41" s="971"/>
      <c r="AV41" s="971"/>
      <c r="AW41" s="971"/>
      <c r="AX41" s="971"/>
      <c r="AY41" s="971"/>
      <c r="AZ41" s="1042"/>
      <c r="BA41" s="1042"/>
      <c r="BB41" s="1042"/>
      <c r="BC41" s="1042"/>
      <c r="BD41" s="1042"/>
      <c r="BE41" s="972"/>
      <c r="BF41" s="972"/>
      <c r="BG41" s="972"/>
      <c r="BH41" s="972"/>
      <c r="BI41" s="973"/>
      <c r="BJ41" s="220"/>
      <c r="BK41" s="220"/>
      <c r="BL41" s="220"/>
      <c r="BM41" s="220"/>
      <c r="BN41" s="220"/>
      <c r="BO41" s="229"/>
      <c r="BP41" s="229"/>
      <c r="BQ41" s="226">
        <v>35</v>
      </c>
      <c r="BR41" s="227"/>
      <c r="BS41" s="993"/>
      <c r="BT41" s="994"/>
      <c r="BU41" s="994"/>
      <c r="BV41" s="994"/>
      <c r="BW41" s="994"/>
      <c r="BX41" s="994"/>
      <c r="BY41" s="994"/>
      <c r="BZ41" s="994"/>
      <c r="CA41" s="994"/>
      <c r="CB41" s="994"/>
      <c r="CC41" s="994"/>
      <c r="CD41" s="994"/>
      <c r="CE41" s="994"/>
      <c r="CF41" s="994"/>
      <c r="CG41" s="1015"/>
      <c r="CH41" s="990"/>
      <c r="CI41" s="991"/>
      <c r="CJ41" s="991"/>
      <c r="CK41" s="991"/>
      <c r="CL41" s="992"/>
      <c r="CM41" s="990"/>
      <c r="CN41" s="991"/>
      <c r="CO41" s="991"/>
      <c r="CP41" s="991"/>
      <c r="CQ41" s="992"/>
      <c r="CR41" s="990"/>
      <c r="CS41" s="991"/>
      <c r="CT41" s="991"/>
      <c r="CU41" s="991"/>
      <c r="CV41" s="992"/>
      <c r="CW41" s="990"/>
      <c r="CX41" s="991"/>
      <c r="CY41" s="991"/>
      <c r="CZ41" s="991"/>
      <c r="DA41" s="992"/>
      <c r="DB41" s="990"/>
      <c r="DC41" s="991"/>
      <c r="DD41" s="991"/>
      <c r="DE41" s="991"/>
      <c r="DF41" s="992"/>
      <c r="DG41" s="990"/>
      <c r="DH41" s="991"/>
      <c r="DI41" s="991"/>
      <c r="DJ41" s="991"/>
      <c r="DK41" s="992"/>
      <c r="DL41" s="990"/>
      <c r="DM41" s="991"/>
      <c r="DN41" s="991"/>
      <c r="DO41" s="991"/>
      <c r="DP41" s="992"/>
      <c r="DQ41" s="990"/>
      <c r="DR41" s="991"/>
      <c r="DS41" s="991"/>
      <c r="DT41" s="991"/>
      <c r="DU41" s="992"/>
      <c r="DV41" s="993"/>
      <c r="DW41" s="994"/>
      <c r="DX41" s="994"/>
      <c r="DY41" s="994"/>
      <c r="DZ41" s="995"/>
      <c r="EA41" s="218"/>
    </row>
    <row r="42" spans="1:131" ht="26.25" customHeight="1" x14ac:dyDescent="0.15">
      <c r="A42" s="226">
        <v>15</v>
      </c>
      <c r="B42" s="1031"/>
      <c r="C42" s="1032"/>
      <c r="D42" s="1032"/>
      <c r="E42" s="1032"/>
      <c r="F42" s="1032"/>
      <c r="G42" s="1032"/>
      <c r="H42" s="1032"/>
      <c r="I42" s="1032"/>
      <c r="J42" s="1032"/>
      <c r="K42" s="1032"/>
      <c r="L42" s="1032"/>
      <c r="M42" s="1032"/>
      <c r="N42" s="1032"/>
      <c r="O42" s="1032"/>
      <c r="P42" s="1033"/>
      <c r="Q42" s="1039"/>
      <c r="R42" s="1040"/>
      <c r="S42" s="1040"/>
      <c r="T42" s="1040"/>
      <c r="U42" s="1040"/>
      <c r="V42" s="1040"/>
      <c r="W42" s="1040"/>
      <c r="X42" s="1040"/>
      <c r="Y42" s="1040"/>
      <c r="Z42" s="1040"/>
      <c r="AA42" s="1040"/>
      <c r="AB42" s="1040"/>
      <c r="AC42" s="1040"/>
      <c r="AD42" s="1040"/>
      <c r="AE42" s="1041"/>
      <c r="AF42" s="1036"/>
      <c r="AG42" s="1037"/>
      <c r="AH42" s="1037"/>
      <c r="AI42" s="1037"/>
      <c r="AJ42" s="1038"/>
      <c r="AK42" s="980"/>
      <c r="AL42" s="971"/>
      <c r="AM42" s="971"/>
      <c r="AN42" s="971"/>
      <c r="AO42" s="971"/>
      <c r="AP42" s="971"/>
      <c r="AQ42" s="971"/>
      <c r="AR42" s="971"/>
      <c r="AS42" s="971"/>
      <c r="AT42" s="971"/>
      <c r="AU42" s="971"/>
      <c r="AV42" s="971"/>
      <c r="AW42" s="971"/>
      <c r="AX42" s="971"/>
      <c r="AY42" s="971"/>
      <c r="AZ42" s="1042"/>
      <c r="BA42" s="1042"/>
      <c r="BB42" s="1042"/>
      <c r="BC42" s="1042"/>
      <c r="BD42" s="1042"/>
      <c r="BE42" s="972"/>
      <c r="BF42" s="972"/>
      <c r="BG42" s="972"/>
      <c r="BH42" s="972"/>
      <c r="BI42" s="973"/>
      <c r="BJ42" s="220"/>
      <c r="BK42" s="220"/>
      <c r="BL42" s="220"/>
      <c r="BM42" s="220"/>
      <c r="BN42" s="220"/>
      <c r="BO42" s="229"/>
      <c r="BP42" s="229"/>
      <c r="BQ42" s="226">
        <v>36</v>
      </c>
      <c r="BR42" s="227"/>
      <c r="BS42" s="993"/>
      <c r="BT42" s="994"/>
      <c r="BU42" s="994"/>
      <c r="BV42" s="994"/>
      <c r="BW42" s="994"/>
      <c r="BX42" s="994"/>
      <c r="BY42" s="994"/>
      <c r="BZ42" s="994"/>
      <c r="CA42" s="994"/>
      <c r="CB42" s="994"/>
      <c r="CC42" s="994"/>
      <c r="CD42" s="994"/>
      <c r="CE42" s="994"/>
      <c r="CF42" s="994"/>
      <c r="CG42" s="1015"/>
      <c r="CH42" s="990"/>
      <c r="CI42" s="991"/>
      <c r="CJ42" s="991"/>
      <c r="CK42" s="991"/>
      <c r="CL42" s="992"/>
      <c r="CM42" s="990"/>
      <c r="CN42" s="991"/>
      <c r="CO42" s="991"/>
      <c r="CP42" s="991"/>
      <c r="CQ42" s="992"/>
      <c r="CR42" s="990"/>
      <c r="CS42" s="991"/>
      <c r="CT42" s="991"/>
      <c r="CU42" s="991"/>
      <c r="CV42" s="992"/>
      <c r="CW42" s="990"/>
      <c r="CX42" s="991"/>
      <c r="CY42" s="991"/>
      <c r="CZ42" s="991"/>
      <c r="DA42" s="992"/>
      <c r="DB42" s="990"/>
      <c r="DC42" s="991"/>
      <c r="DD42" s="991"/>
      <c r="DE42" s="991"/>
      <c r="DF42" s="992"/>
      <c r="DG42" s="990"/>
      <c r="DH42" s="991"/>
      <c r="DI42" s="991"/>
      <c r="DJ42" s="991"/>
      <c r="DK42" s="992"/>
      <c r="DL42" s="990"/>
      <c r="DM42" s="991"/>
      <c r="DN42" s="991"/>
      <c r="DO42" s="991"/>
      <c r="DP42" s="992"/>
      <c r="DQ42" s="990"/>
      <c r="DR42" s="991"/>
      <c r="DS42" s="991"/>
      <c r="DT42" s="991"/>
      <c r="DU42" s="992"/>
      <c r="DV42" s="993"/>
      <c r="DW42" s="994"/>
      <c r="DX42" s="994"/>
      <c r="DY42" s="994"/>
      <c r="DZ42" s="995"/>
      <c r="EA42" s="218"/>
    </row>
    <row r="43" spans="1:131" ht="26.25" customHeight="1" x14ac:dyDescent="0.15">
      <c r="A43" s="226">
        <v>16</v>
      </c>
      <c r="B43" s="1031"/>
      <c r="C43" s="1032"/>
      <c r="D43" s="1032"/>
      <c r="E43" s="1032"/>
      <c r="F43" s="1032"/>
      <c r="G43" s="1032"/>
      <c r="H43" s="1032"/>
      <c r="I43" s="1032"/>
      <c r="J43" s="1032"/>
      <c r="K43" s="1032"/>
      <c r="L43" s="1032"/>
      <c r="M43" s="1032"/>
      <c r="N43" s="1032"/>
      <c r="O43" s="1032"/>
      <c r="P43" s="1033"/>
      <c r="Q43" s="1039"/>
      <c r="R43" s="1040"/>
      <c r="S43" s="1040"/>
      <c r="T43" s="1040"/>
      <c r="U43" s="1040"/>
      <c r="V43" s="1040"/>
      <c r="W43" s="1040"/>
      <c r="X43" s="1040"/>
      <c r="Y43" s="1040"/>
      <c r="Z43" s="1040"/>
      <c r="AA43" s="1040"/>
      <c r="AB43" s="1040"/>
      <c r="AC43" s="1040"/>
      <c r="AD43" s="1040"/>
      <c r="AE43" s="1041"/>
      <c r="AF43" s="1036"/>
      <c r="AG43" s="1037"/>
      <c r="AH43" s="1037"/>
      <c r="AI43" s="1037"/>
      <c r="AJ43" s="1038"/>
      <c r="AK43" s="980"/>
      <c r="AL43" s="971"/>
      <c r="AM43" s="971"/>
      <c r="AN43" s="971"/>
      <c r="AO43" s="971"/>
      <c r="AP43" s="971"/>
      <c r="AQ43" s="971"/>
      <c r="AR43" s="971"/>
      <c r="AS43" s="971"/>
      <c r="AT43" s="971"/>
      <c r="AU43" s="971"/>
      <c r="AV43" s="971"/>
      <c r="AW43" s="971"/>
      <c r="AX43" s="971"/>
      <c r="AY43" s="971"/>
      <c r="AZ43" s="1042"/>
      <c r="BA43" s="1042"/>
      <c r="BB43" s="1042"/>
      <c r="BC43" s="1042"/>
      <c r="BD43" s="1042"/>
      <c r="BE43" s="972"/>
      <c r="BF43" s="972"/>
      <c r="BG43" s="972"/>
      <c r="BH43" s="972"/>
      <c r="BI43" s="973"/>
      <c r="BJ43" s="220"/>
      <c r="BK43" s="220"/>
      <c r="BL43" s="220"/>
      <c r="BM43" s="220"/>
      <c r="BN43" s="220"/>
      <c r="BO43" s="229"/>
      <c r="BP43" s="229"/>
      <c r="BQ43" s="226">
        <v>37</v>
      </c>
      <c r="BR43" s="227"/>
      <c r="BS43" s="993"/>
      <c r="BT43" s="994"/>
      <c r="BU43" s="994"/>
      <c r="BV43" s="994"/>
      <c r="BW43" s="994"/>
      <c r="BX43" s="994"/>
      <c r="BY43" s="994"/>
      <c r="BZ43" s="994"/>
      <c r="CA43" s="994"/>
      <c r="CB43" s="994"/>
      <c r="CC43" s="994"/>
      <c r="CD43" s="994"/>
      <c r="CE43" s="994"/>
      <c r="CF43" s="994"/>
      <c r="CG43" s="1015"/>
      <c r="CH43" s="990"/>
      <c r="CI43" s="991"/>
      <c r="CJ43" s="991"/>
      <c r="CK43" s="991"/>
      <c r="CL43" s="992"/>
      <c r="CM43" s="990"/>
      <c r="CN43" s="991"/>
      <c r="CO43" s="991"/>
      <c r="CP43" s="991"/>
      <c r="CQ43" s="992"/>
      <c r="CR43" s="990"/>
      <c r="CS43" s="991"/>
      <c r="CT43" s="991"/>
      <c r="CU43" s="991"/>
      <c r="CV43" s="992"/>
      <c r="CW43" s="990"/>
      <c r="CX43" s="991"/>
      <c r="CY43" s="991"/>
      <c r="CZ43" s="991"/>
      <c r="DA43" s="992"/>
      <c r="DB43" s="990"/>
      <c r="DC43" s="991"/>
      <c r="DD43" s="991"/>
      <c r="DE43" s="991"/>
      <c r="DF43" s="992"/>
      <c r="DG43" s="990"/>
      <c r="DH43" s="991"/>
      <c r="DI43" s="991"/>
      <c r="DJ43" s="991"/>
      <c r="DK43" s="992"/>
      <c r="DL43" s="990"/>
      <c r="DM43" s="991"/>
      <c r="DN43" s="991"/>
      <c r="DO43" s="991"/>
      <c r="DP43" s="992"/>
      <c r="DQ43" s="990"/>
      <c r="DR43" s="991"/>
      <c r="DS43" s="991"/>
      <c r="DT43" s="991"/>
      <c r="DU43" s="992"/>
      <c r="DV43" s="993"/>
      <c r="DW43" s="994"/>
      <c r="DX43" s="994"/>
      <c r="DY43" s="994"/>
      <c r="DZ43" s="995"/>
      <c r="EA43" s="218"/>
    </row>
    <row r="44" spans="1:131" ht="26.25" customHeight="1" x14ac:dyDescent="0.15">
      <c r="A44" s="226">
        <v>17</v>
      </c>
      <c r="B44" s="1031"/>
      <c r="C44" s="1032"/>
      <c r="D44" s="1032"/>
      <c r="E44" s="1032"/>
      <c r="F44" s="1032"/>
      <c r="G44" s="1032"/>
      <c r="H44" s="1032"/>
      <c r="I44" s="1032"/>
      <c r="J44" s="1032"/>
      <c r="K44" s="1032"/>
      <c r="L44" s="1032"/>
      <c r="M44" s="1032"/>
      <c r="N44" s="1032"/>
      <c r="O44" s="1032"/>
      <c r="P44" s="1033"/>
      <c r="Q44" s="1039"/>
      <c r="R44" s="1040"/>
      <c r="S44" s="1040"/>
      <c r="T44" s="1040"/>
      <c r="U44" s="1040"/>
      <c r="V44" s="1040"/>
      <c r="W44" s="1040"/>
      <c r="X44" s="1040"/>
      <c r="Y44" s="1040"/>
      <c r="Z44" s="1040"/>
      <c r="AA44" s="1040"/>
      <c r="AB44" s="1040"/>
      <c r="AC44" s="1040"/>
      <c r="AD44" s="1040"/>
      <c r="AE44" s="1041"/>
      <c r="AF44" s="1036"/>
      <c r="AG44" s="1037"/>
      <c r="AH44" s="1037"/>
      <c r="AI44" s="1037"/>
      <c r="AJ44" s="1038"/>
      <c r="AK44" s="980"/>
      <c r="AL44" s="971"/>
      <c r="AM44" s="971"/>
      <c r="AN44" s="971"/>
      <c r="AO44" s="971"/>
      <c r="AP44" s="971"/>
      <c r="AQ44" s="971"/>
      <c r="AR44" s="971"/>
      <c r="AS44" s="971"/>
      <c r="AT44" s="971"/>
      <c r="AU44" s="971"/>
      <c r="AV44" s="971"/>
      <c r="AW44" s="971"/>
      <c r="AX44" s="971"/>
      <c r="AY44" s="971"/>
      <c r="AZ44" s="1042"/>
      <c r="BA44" s="1042"/>
      <c r="BB44" s="1042"/>
      <c r="BC44" s="1042"/>
      <c r="BD44" s="1042"/>
      <c r="BE44" s="972"/>
      <c r="BF44" s="972"/>
      <c r="BG44" s="972"/>
      <c r="BH44" s="972"/>
      <c r="BI44" s="973"/>
      <c r="BJ44" s="220"/>
      <c r="BK44" s="220"/>
      <c r="BL44" s="220"/>
      <c r="BM44" s="220"/>
      <c r="BN44" s="220"/>
      <c r="BO44" s="229"/>
      <c r="BP44" s="229"/>
      <c r="BQ44" s="226">
        <v>38</v>
      </c>
      <c r="BR44" s="227"/>
      <c r="BS44" s="993"/>
      <c r="BT44" s="994"/>
      <c r="BU44" s="994"/>
      <c r="BV44" s="994"/>
      <c r="BW44" s="994"/>
      <c r="BX44" s="994"/>
      <c r="BY44" s="994"/>
      <c r="BZ44" s="994"/>
      <c r="CA44" s="994"/>
      <c r="CB44" s="994"/>
      <c r="CC44" s="994"/>
      <c r="CD44" s="994"/>
      <c r="CE44" s="994"/>
      <c r="CF44" s="994"/>
      <c r="CG44" s="1015"/>
      <c r="CH44" s="990"/>
      <c r="CI44" s="991"/>
      <c r="CJ44" s="991"/>
      <c r="CK44" s="991"/>
      <c r="CL44" s="992"/>
      <c r="CM44" s="990"/>
      <c r="CN44" s="991"/>
      <c r="CO44" s="991"/>
      <c r="CP44" s="991"/>
      <c r="CQ44" s="992"/>
      <c r="CR44" s="990"/>
      <c r="CS44" s="991"/>
      <c r="CT44" s="991"/>
      <c r="CU44" s="991"/>
      <c r="CV44" s="992"/>
      <c r="CW44" s="990"/>
      <c r="CX44" s="991"/>
      <c r="CY44" s="991"/>
      <c r="CZ44" s="991"/>
      <c r="DA44" s="992"/>
      <c r="DB44" s="990"/>
      <c r="DC44" s="991"/>
      <c r="DD44" s="991"/>
      <c r="DE44" s="991"/>
      <c r="DF44" s="992"/>
      <c r="DG44" s="990"/>
      <c r="DH44" s="991"/>
      <c r="DI44" s="991"/>
      <c r="DJ44" s="991"/>
      <c r="DK44" s="992"/>
      <c r="DL44" s="990"/>
      <c r="DM44" s="991"/>
      <c r="DN44" s="991"/>
      <c r="DO44" s="991"/>
      <c r="DP44" s="992"/>
      <c r="DQ44" s="990"/>
      <c r="DR44" s="991"/>
      <c r="DS44" s="991"/>
      <c r="DT44" s="991"/>
      <c r="DU44" s="992"/>
      <c r="DV44" s="993"/>
      <c r="DW44" s="994"/>
      <c r="DX44" s="994"/>
      <c r="DY44" s="994"/>
      <c r="DZ44" s="995"/>
      <c r="EA44" s="218"/>
    </row>
    <row r="45" spans="1:131" ht="26.25" customHeight="1" x14ac:dyDescent="0.15">
      <c r="A45" s="226">
        <v>18</v>
      </c>
      <c r="B45" s="1031"/>
      <c r="C45" s="1032"/>
      <c r="D45" s="1032"/>
      <c r="E45" s="1032"/>
      <c r="F45" s="1032"/>
      <c r="G45" s="1032"/>
      <c r="H45" s="1032"/>
      <c r="I45" s="1032"/>
      <c r="J45" s="1032"/>
      <c r="K45" s="1032"/>
      <c r="L45" s="1032"/>
      <c r="M45" s="1032"/>
      <c r="N45" s="1032"/>
      <c r="O45" s="1032"/>
      <c r="P45" s="1033"/>
      <c r="Q45" s="1039"/>
      <c r="R45" s="1040"/>
      <c r="S45" s="1040"/>
      <c r="T45" s="1040"/>
      <c r="U45" s="1040"/>
      <c r="V45" s="1040"/>
      <c r="W45" s="1040"/>
      <c r="X45" s="1040"/>
      <c r="Y45" s="1040"/>
      <c r="Z45" s="1040"/>
      <c r="AA45" s="1040"/>
      <c r="AB45" s="1040"/>
      <c r="AC45" s="1040"/>
      <c r="AD45" s="1040"/>
      <c r="AE45" s="1041"/>
      <c r="AF45" s="1036"/>
      <c r="AG45" s="1037"/>
      <c r="AH45" s="1037"/>
      <c r="AI45" s="1037"/>
      <c r="AJ45" s="1038"/>
      <c r="AK45" s="980"/>
      <c r="AL45" s="971"/>
      <c r="AM45" s="971"/>
      <c r="AN45" s="971"/>
      <c r="AO45" s="971"/>
      <c r="AP45" s="971"/>
      <c r="AQ45" s="971"/>
      <c r="AR45" s="971"/>
      <c r="AS45" s="971"/>
      <c r="AT45" s="971"/>
      <c r="AU45" s="971"/>
      <c r="AV45" s="971"/>
      <c r="AW45" s="971"/>
      <c r="AX45" s="971"/>
      <c r="AY45" s="971"/>
      <c r="AZ45" s="1042"/>
      <c r="BA45" s="1042"/>
      <c r="BB45" s="1042"/>
      <c r="BC45" s="1042"/>
      <c r="BD45" s="1042"/>
      <c r="BE45" s="972"/>
      <c r="BF45" s="972"/>
      <c r="BG45" s="972"/>
      <c r="BH45" s="972"/>
      <c r="BI45" s="973"/>
      <c r="BJ45" s="220"/>
      <c r="BK45" s="220"/>
      <c r="BL45" s="220"/>
      <c r="BM45" s="220"/>
      <c r="BN45" s="220"/>
      <c r="BO45" s="229"/>
      <c r="BP45" s="229"/>
      <c r="BQ45" s="226">
        <v>39</v>
      </c>
      <c r="BR45" s="227"/>
      <c r="BS45" s="993"/>
      <c r="BT45" s="994"/>
      <c r="BU45" s="994"/>
      <c r="BV45" s="994"/>
      <c r="BW45" s="994"/>
      <c r="BX45" s="994"/>
      <c r="BY45" s="994"/>
      <c r="BZ45" s="994"/>
      <c r="CA45" s="994"/>
      <c r="CB45" s="994"/>
      <c r="CC45" s="994"/>
      <c r="CD45" s="994"/>
      <c r="CE45" s="994"/>
      <c r="CF45" s="994"/>
      <c r="CG45" s="1015"/>
      <c r="CH45" s="990"/>
      <c r="CI45" s="991"/>
      <c r="CJ45" s="991"/>
      <c r="CK45" s="991"/>
      <c r="CL45" s="992"/>
      <c r="CM45" s="990"/>
      <c r="CN45" s="991"/>
      <c r="CO45" s="991"/>
      <c r="CP45" s="991"/>
      <c r="CQ45" s="992"/>
      <c r="CR45" s="990"/>
      <c r="CS45" s="991"/>
      <c r="CT45" s="991"/>
      <c r="CU45" s="991"/>
      <c r="CV45" s="992"/>
      <c r="CW45" s="990"/>
      <c r="CX45" s="991"/>
      <c r="CY45" s="991"/>
      <c r="CZ45" s="991"/>
      <c r="DA45" s="992"/>
      <c r="DB45" s="990"/>
      <c r="DC45" s="991"/>
      <c r="DD45" s="991"/>
      <c r="DE45" s="991"/>
      <c r="DF45" s="992"/>
      <c r="DG45" s="990"/>
      <c r="DH45" s="991"/>
      <c r="DI45" s="991"/>
      <c r="DJ45" s="991"/>
      <c r="DK45" s="992"/>
      <c r="DL45" s="990"/>
      <c r="DM45" s="991"/>
      <c r="DN45" s="991"/>
      <c r="DO45" s="991"/>
      <c r="DP45" s="992"/>
      <c r="DQ45" s="990"/>
      <c r="DR45" s="991"/>
      <c r="DS45" s="991"/>
      <c r="DT45" s="991"/>
      <c r="DU45" s="992"/>
      <c r="DV45" s="993"/>
      <c r="DW45" s="994"/>
      <c r="DX45" s="994"/>
      <c r="DY45" s="994"/>
      <c r="DZ45" s="995"/>
      <c r="EA45" s="218"/>
    </row>
    <row r="46" spans="1:131" ht="26.25" customHeight="1" x14ac:dyDescent="0.15">
      <c r="A46" s="226">
        <v>19</v>
      </c>
      <c r="B46" s="1031"/>
      <c r="C46" s="1032"/>
      <c r="D46" s="1032"/>
      <c r="E46" s="1032"/>
      <c r="F46" s="1032"/>
      <c r="G46" s="1032"/>
      <c r="H46" s="1032"/>
      <c r="I46" s="1032"/>
      <c r="J46" s="1032"/>
      <c r="K46" s="1032"/>
      <c r="L46" s="1032"/>
      <c r="M46" s="1032"/>
      <c r="N46" s="1032"/>
      <c r="O46" s="1032"/>
      <c r="P46" s="1033"/>
      <c r="Q46" s="1039"/>
      <c r="R46" s="1040"/>
      <c r="S46" s="1040"/>
      <c r="T46" s="1040"/>
      <c r="U46" s="1040"/>
      <c r="V46" s="1040"/>
      <c r="W46" s="1040"/>
      <c r="X46" s="1040"/>
      <c r="Y46" s="1040"/>
      <c r="Z46" s="1040"/>
      <c r="AA46" s="1040"/>
      <c r="AB46" s="1040"/>
      <c r="AC46" s="1040"/>
      <c r="AD46" s="1040"/>
      <c r="AE46" s="1041"/>
      <c r="AF46" s="1036"/>
      <c r="AG46" s="1037"/>
      <c r="AH46" s="1037"/>
      <c r="AI46" s="1037"/>
      <c r="AJ46" s="1038"/>
      <c r="AK46" s="980"/>
      <c r="AL46" s="971"/>
      <c r="AM46" s="971"/>
      <c r="AN46" s="971"/>
      <c r="AO46" s="971"/>
      <c r="AP46" s="971"/>
      <c r="AQ46" s="971"/>
      <c r="AR46" s="971"/>
      <c r="AS46" s="971"/>
      <c r="AT46" s="971"/>
      <c r="AU46" s="971"/>
      <c r="AV46" s="971"/>
      <c r="AW46" s="971"/>
      <c r="AX46" s="971"/>
      <c r="AY46" s="971"/>
      <c r="AZ46" s="1042"/>
      <c r="BA46" s="1042"/>
      <c r="BB46" s="1042"/>
      <c r="BC46" s="1042"/>
      <c r="BD46" s="1042"/>
      <c r="BE46" s="972"/>
      <c r="BF46" s="972"/>
      <c r="BG46" s="972"/>
      <c r="BH46" s="972"/>
      <c r="BI46" s="973"/>
      <c r="BJ46" s="220"/>
      <c r="BK46" s="220"/>
      <c r="BL46" s="220"/>
      <c r="BM46" s="220"/>
      <c r="BN46" s="220"/>
      <c r="BO46" s="229"/>
      <c r="BP46" s="229"/>
      <c r="BQ46" s="226">
        <v>40</v>
      </c>
      <c r="BR46" s="227"/>
      <c r="BS46" s="993"/>
      <c r="BT46" s="994"/>
      <c r="BU46" s="994"/>
      <c r="BV46" s="994"/>
      <c r="BW46" s="994"/>
      <c r="BX46" s="994"/>
      <c r="BY46" s="994"/>
      <c r="BZ46" s="994"/>
      <c r="CA46" s="994"/>
      <c r="CB46" s="994"/>
      <c r="CC46" s="994"/>
      <c r="CD46" s="994"/>
      <c r="CE46" s="994"/>
      <c r="CF46" s="994"/>
      <c r="CG46" s="1015"/>
      <c r="CH46" s="990"/>
      <c r="CI46" s="991"/>
      <c r="CJ46" s="991"/>
      <c r="CK46" s="991"/>
      <c r="CL46" s="992"/>
      <c r="CM46" s="990"/>
      <c r="CN46" s="991"/>
      <c r="CO46" s="991"/>
      <c r="CP46" s="991"/>
      <c r="CQ46" s="992"/>
      <c r="CR46" s="990"/>
      <c r="CS46" s="991"/>
      <c r="CT46" s="991"/>
      <c r="CU46" s="991"/>
      <c r="CV46" s="992"/>
      <c r="CW46" s="990"/>
      <c r="CX46" s="991"/>
      <c r="CY46" s="991"/>
      <c r="CZ46" s="991"/>
      <c r="DA46" s="992"/>
      <c r="DB46" s="990"/>
      <c r="DC46" s="991"/>
      <c r="DD46" s="991"/>
      <c r="DE46" s="991"/>
      <c r="DF46" s="992"/>
      <c r="DG46" s="990"/>
      <c r="DH46" s="991"/>
      <c r="DI46" s="991"/>
      <c r="DJ46" s="991"/>
      <c r="DK46" s="992"/>
      <c r="DL46" s="990"/>
      <c r="DM46" s="991"/>
      <c r="DN46" s="991"/>
      <c r="DO46" s="991"/>
      <c r="DP46" s="992"/>
      <c r="DQ46" s="990"/>
      <c r="DR46" s="991"/>
      <c r="DS46" s="991"/>
      <c r="DT46" s="991"/>
      <c r="DU46" s="992"/>
      <c r="DV46" s="993"/>
      <c r="DW46" s="994"/>
      <c r="DX46" s="994"/>
      <c r="DY46" s="994"/>
      <c r="DZ46" s="995"/>
      <c r="EA46" s="218"/>
    </row>
    <row r="47" spans="1:131" ht="26.25" customHeight="1" x14ac:dyDescent="0.15">
      <c r="A47" s="226">
        <v>20</v>
      </c>
      <c r="B47" s="1031"/>
      <c r="C47" s="1032"/>
      <c r="D47" s="1032"/>
      <c r="E47" s="1032"/>
      <c r="F47" s="1032"/>
      <c r="G47" s="1032"/>
      <c r="H47" s="1032"/>
      <c r="I47" s="1032"/>
      <c r="J47" s="1032"/>
      <c r="K47" s="1032"/>
      <c r="L47" s="1032"/>
      <c r="M47" s="1032"/>
      <c r="N47" s="1032"/>
      <c r="O47" s="1032"/>
      <c r="P47" s="1033"/>
      <c r="Q47" s="1039"/>
      <c r="R47" s="1040"/>
      <c r="S47" s="1040"/>
      <c r="T47" s="1040"/>
      <c r="U47" s="1040"/>
      <c r="V47" s="1040"/>
      <c r="W47" s="1040"/>
      <c r="X47" s="1040"/>
      <c r="Y47" s="1040"/>
      <c r="Z47" s="1040"/>
      <c r="AA47" s="1040"/>
      <c r="AB47" s="1040"/>
      <c r="AC47" s="1040"/>
      <c r="AD47" s="1040"/>
      <c r="AE47" s="1041"/>
      <c r="AF47" s="1036"/>
      <c r="AG47" s="1037"/>
      <c r="AH47" s="1037"/>
      <c r="AI47" s="1037"/>
      <c r="AJ47" s="1038"/>
      <c r="AK47" s="980"/>
      <c r="AL47" s="971"/>
      <c r="AM47" s="971"/>
      <c r="AN47" s="971"/>
      <c r="AO47" s="971"/>
      <c r="AP47" s="971"/>
      <c r="AQ47" s="971"/>
      <c r="AR47" s="971"/>
      <c r="AS47" s="971"/>
      <c r="AT47" s="971"/>
      <c r="AU47" s="971"/>
      <c r="AV47" s="971"/>
      <c r="AW47" s="971"/>
      <c r="AX47" s="971"/>
      <c r="AY47" s="971"/>
      <c r="AZ47" s="1042"/>
      <c r="BA47" s="1042"/>
      <c r="BB47" s="1042"/>
      <c r="BC47" s="1042"/>
      <c r="BD47" s="1042"/>
      <c r="BE47" s="972"/>
      <c r="BF47" s="972"/>
      <c r="BG47" s="972"/>
      <c r="BH47" s="972"/>
      <c r="BI47" s="973"/>
      <c r="BJ47" s="220"/>
      <c r="BK47" s="220"/>
      <c r="BL47" s="220"/>
      <c r="BM47" s="220"/>
      <c r="BN47" s="220"/>
      <c r="BO47" s="229"/>
      <c r="BP47" s="229"/>
      <c r="BQ47" s="226">
        <v>41</v>
      </c>
      <c r="BR47" s="227"/>
      <c r="BS47" s="993"/>
      <c r="BT47" s="994"/>
      <c r="BU47" s="994"/>
      <c r="BV47" s="994"/>
      <c r="BW47" s="994"/>
      <c r="BX47" s="994"/>
      <c r="BY47" s="994"/>
      <c r="BZ47" s="994"/>
      <c r="CA47" s="994"/>
      <c r="CB47" s="994"/>
      <c r="CC47" s="994"/>
      <c r="CD47" s="994"/>
      <c r="CE47" s="994"/>
      <c r="CF47" s="994"/>
      <c r="CG47" s="1015"/>
      <c r="CH47" s="990"/>
      <c r="CI47" s="991"/>
      <c r="CJ47" s="991"/>
      <c r="CK47" s="991"/>
      <c r="CL47" s="992"/>
      <c r="CM47" s="990"/>
      <c r="CN47" s="991"/>
      <c r="CO47" s="991"/>
      <c r="CP47" s="991"/>
      <c r="CQ47" s="992"/>
      <c r="CR47" s="990"/>
      <c r="CS47" s="991"/>
      <c r="CT47" s="991"/>
      <c r="CU47" s="991"/>
      <c r="CV47" s="992"/>
      <c r="CW47" s="990"/>
      <c r="CX47" s="991"/>
      <c r="CY47" s="991"/>
      <c r="CZ47" s="991"/>
      <c r="DA47" s="992"/>
      <c r="DB47" s="990"/>
      <c r="DC47" s="991"/>
      <c r="DD47" s="991"/>
      <c r="DE47" s="991"/>
      <c r="DF47" s="992"/>
      <c r="DG47" s="990"/>
      <c r="DH47" s="991"/>
      <c r="DI47" s="991"/>
      <c r="DJ47" s="991"/>
      <c r="DK47" s="992"/>
      <c r="DL47" s="990"/>
      <c r="DM47" s="991"/>
      <c r="DN47" s="991"/>
      <c r="DO47" s="991"/>
      <c r="DP47" s="992"/>
      <c r="DQ47" s="990"/>
      <c r="DR47" s="991"/>
      <c r="DS47" s="991"/>
      <c r="DT47" s="991"/>
      <c r="DU47" s="992"/>
      <c r="DV47" s="993"/>
      <c r="DW47" s="994"/>
      <c r="DX47" s="994"/>
      <c r="DY47" s="994"/>
      <c r="DZ47" s="995"/>
      <c r="EA47" s="218"/>
    </row>
    <row r="48" spans="1:131" ht="26.25" customHeight="1" x14ac:dyDescent="0.15">
      <c r="A48" s="226">
        <v>21</v>
      </c>
      <c r="B48" s="1031"/>
      <c r="C48" s="1032"/>
      <c r="D48" s="1032"/>
      <c r="E48" s="1032"/>
      <c r="F48" s="1032"/>
      <c r="G48" s="1032"/>
      <c r="H48" s="1032"/>
      <c r="I48" s="1032"/>
      <c r="J48" s="1032"/>
      <c r="K48" s="1032"/>
      <c r="L48" s="1032"/>
      <c r="M48" s="1032"/>
      <c r="N48" s="1032"/>
      <c r="O48" s="1032"/>
      <c r="P48" s="1033"/>
      <c r="Q48" s="1039"/>
      <c r="R48" s="1040"/>
      <c r="S48" s="1040"/>
      <c r="T48" s="1040"/>
      <c r="U48" s="1040"/>
      <c r="V48" s="1040"/>
      <c r="W48" s="1040"/>
      <c r="X48" s="1040"/>
      <c r="Y48" s="1040"/>
      <c r="Z48" s="1040"/>
      <c r="AA48" s="1040"/>
      <c r="AB48" s="1040"/>
      <c r="AC48" s="1040"/>
      <c r="AD48" s="1040"/>
      <c r="AE48" s="1041"/>
      <c r="AF48" s="1036"/>
      <c r="AG48" s="1037"/>
      <c r="AH48" s="1037"/>
      <c r="AI48" s="1037"/>
      <c r="AJ48" s="1038"/>
      <c r="AK48" s="980"/>
      <c r="AL48" s="971"/>
      <c r="AM48" s="971"/>
      <c r="AN48" s="971"/>
      <c r="AO48" s="971"/>
      <c r="AP48" s="971"/>
      <c r="AQ48" s="971"/>
      <c r="AR48" s="971"/>
      <c r="AS48" s="971"/>
      <c r="AT48" s="971"/>
      <c r="AU48" s="971"/>
      <c r="AV48" s="971"/>
      <c r="AW48" s="971"/>
      <c r="AX48" s="971"/>
      <c r="AY48" s="971"/>
      <c r="AZ48" s="1042"/>
      <c r="BA48" s="1042"/>
      <c r="BB48" s="1042"/>
      <c r="BC48" s="1042"/>
      <c r="BD48" s="1042"/>
      <c r="BE48" s="972"/>
      <c r="BF48" s="972"/>
      <c r="BG48" s="972"/>
      <c r="BH48" s="972"/>
      <c r="BI48" s="973"/>
      <c r="BJ48" s="220"/>
      <c r="BK48" s="220"/>
      <c r="BL48" s="220"/>
      <c r="BM48" s="220"/>
      <c r="BN48" s="220"/>
      <c r="BO48" s="229"/>
      <c r="BP48" s="229"/>
      <c r="BQ48" s="226">
        <v>42</v>
      </c>
      <c r="BR48" s="227"/>
      <c r="BS48" s="993"/>
      <c r="BT48" s="994"/>
      <c r="BU48" s="994"/>
      <c r="BV48" s="994"/>
      <c r="BW48" s="994"/>
      <c r="BX48" s="994"/>
      <c r="BY48" s="994"/>
      <c r="BZ48" s="994"/>
      <c r="CA48" s="994"/>
      <c r="CB48" s="994"/>
      <c r="CC48" s="994"/>
      <c r="CD48" s="994"/>
      <c r="CE48" s="994"/>
      <c r="CF48" s="994"/>
      <c r="CG48" s="1015"/>
      <c r="CH48" s="990"/>
      <c r="CI48" s="991"/>
      <c r="CJ48" s="991"/>
      <c r="CK48" s="991"/>
      <c r="CL48" s="992"/>
      <c r="CM48" s="990"/>
      <c r="CN48" s="991"/>
      <c r="CO48" s="991"/>
      <c r="CP48" s="991"/>
      <c r="CQ48" s="992"/>
      <c r="CR48" s="990"/>
      <c r="CS48" s="991"/>
      <c r="CT48" s="991"/>
      <c r="CU48" s="991"/>
      <c r="CV48" s="992"/>
      <c r="CW48" s="990"/>
      <c r="CX48" s="991"/>
      <c r="CY48" s="991"/>
      <c r="CZ48" s="991"/>
      <c r="DA48" s="992"/>
      <c r="DB48" s="990"/>
      <c r="DC48" s="991"/>
      <c r="DD48" s="991"/>
      <c r="DE48" s="991"/>
      <c r="DF48" s="992"/>
      <c r="DG48" s="990"/>
      <c r="DH48" s="991"/>
      <c r="DI48" s="991"/>
      <c r="DJ48" s="991"/>
      <c r="DK48" s="992"/>
      <c r="DL48" s="990"/>
      <c r="DM48" s="991"/>
      <c r="DN48" s="991"/>
      <c r="DO48" s="991"/>
      <c r="DP48" s="992"/>
      <c r="DQ48" s="990"/>
      <c r="DR48" s="991"/>
      <c r="DS48" s="991"/>
      <c r="DT48" s="991"/>
      <c r="DU48" s="992"/>
      <c r="DV48" s="993"/>
      <c r="DW48" s="994"/>
      <c r="DX48" s="994"/>
      <c r="DY48" s="994"/>
      <c r="DZ48" s="995"/>
      <c r="EA48" s="218"/>
    </row>
    <row r="49" spans="1:131" ht="26.25" customHeight="1" x14ac:dyDescent="0.15">
      <c r="A49" s="226">
        <v>22</v>
      </c>
      <c r="B49" s="1031"/>
      <c r="C49" s="1032"/>
      <c r="D49" s="1032"/>
      <c r="E49" s="1032"/>
      <c r="F49" s="1032"/>
      <c r="G49" s="1032"/>
      <c r="H49" s="1032"/>
      <c r="I49" s="1032"/>
      <c r="J49" s="1032"/>
      <c r="K49" s="1032"/>
      <c r="L49" s="1032"/>
      <c r="M49" s="1032"/>
      <c r="N49" s="1032"/>
      <c r="O49" s="1032"/>
      <c r="P49" s="1033"/>
      <c r="Q49" s="1039"/>
      <c r="R49" s="1040"/>
      <c r="S49" s="1040"/>
      <c r="T49" s="1040"/>
      <c r="U49" s="1040"/>
      <c r="V49" s="1040"/>
      <c r="W49" s="1040"/>
      <c r="X49" s="1040"/>
      <c r="Y49" s="1040"/>
      <c r="Z49" s="1040"/>
      <c r="AA49" s="1040"/>
      <c r="AB49" s="1040"/>
      <c r="AC49" s="1040"/>
      <c r="AD49" s="1040"/>
      <c r="AE49" s="1041"/>
      <c r="AF49" s="1036"/>
      <c r="AG49" s="1037"/>
      <c r="AH49" s="1037"/>
      <c r="AI49" s="1037"/>
      <c r="AJ49" s="1038"/>
      <c r="AK49" s="980"/>
      <c r="AL49" s="971"/>
      <c r="AM49" s="971"/>
      <c r="AN49" s="971"/>
      <c r="AO49" s="971"/>
      <c r="AP49" s="971"/>
      <c r="AQ49" s="971"/>
      <c r="AR49" s="971"/>
      <c r="AS49" s="971"/>
      <c r="AT49" s="971"/>
      <c r="AU49" s="971"/>
      <c r="AV49" s="971"/>
      <c r="AW49" s="971"/>
      <c r="AX49" s="971"/>
      <c r="AY49" s="971"/>
      <c r="AZ49" s="1042"/>
      <c r="BA49" s="1042"/>
      <c r="BB49" s="1042"/>
      <c r="BC49" s="1042"/>
      <c r="BD49" s="1042"/>
      <c r="BE49" s="972"/>
      <c r="BF49" s="972"/>
      <c r="BG49" s="972"/>
      <c r="BH49" s="972"/>
      <c r="BI49" s="973"/>
      <c r="BJ49" s="220"/>
      <c r="BK49" s="220"/>
      <c r="BL49" s="220"/>
      <c r="BM49" s="220"/>
      <c r="BN49" s="220"/>
      <c r="BO49" s="229"/>
      <c r="BP49" s="229"/>
      <c r="BQ49" s="226">
        <v>43</v>
      </c>
      <c r="BR49" s="227"/>
      <c r="BS49" s="993"/>
      <c r="BT49" s="994"/>
      <c r="BU49" s="994"/>
      <c r="BV49" s="994"/>
      <c r="BW49" s="994"/>
      <c r="BX49" s="994"/>
      <c r="BY49" s="994"/>
      <c r="BZ49" s="994"/>
      <c r="CA49" s="994"/>
      <c r="CB49" s="994"/>
      <c r="CC49" s="994"/>
      <c r="CD49" s="994"/>
      <c r="CE49" s="994"/>
      <c r="CF49" s="994"/>
      <c r="CG49" s="1015"/>
      <c r="CH49" s="990"/>
      <c r="CI49" s="991"/>
      <c r="CJ49" s="991"/>
      <c r="CK49" s="991"/>
      <c r="CL49" s="992"/>
      <c r="CM49" s="990"/>
      <c r="CN49" s="991"/>
      <c r="CO49" s="991"/>
      <c r="CP49" s="991"/>
      <c r="CQ49" s="992"/>
      <c r="CR49" s="990"/>
      <c r="CS49" s="991"/>
      <c r="CT49" s="991"/>
      <c r="CU49" s="991"/>
      <c r="CV49" s="992"/>
      <c r="CW49" s="990"/>
      <c r="CX49" s="991"/>
      <c r="CY49" s="991"/>
      <c r="CZ49" s="991"/>
      <c r="DA49" s="992"/>
      <c r="DB49" s="990"/>
      <c r="DC49" s="991"/>
      <c r="DD49" s="991"/>
      <c r="DE49" s="991"/>
      <c r="DF49" s="992"/>
      <c r="DG49" s="990"/>
      <c r="DH49" s="991"/>
      <c r="DI49" s="991"/>
      <c r="DJ49" s="991"/>
      <c r="DK49" s="992"/>
      <c r="DL49" s="990"/>
      <c r="DM49" s="991"/>
      <c r="DN49" s="991"/>
      <c r="DO49" s="991"/>
      <c r="DP49" s="992"/>
      <c r="DQ49" s="990"/>
      <c r="DR49" s="991"/>
      <c r="DS49" s="991"/>
      <c r="DT49" s="991"/>
      <c r="DU49" s="992"/>
      <c r="DV49" s="993"/>
      <c r="DW49" s="994"/>
      <c r="DX49" s="994"/>
      <c r="DY49" s="994"/>
      <c r="DZ49" s="995"/>
      <c r="EA49" s="218"/>
    </row>
    <row r="50" spans="1:131" ht="26.25" customHeight="1" x14ac:dyDescent="0.15">
      <c r="A50" s="226">
        <v>23</v>
      </c>
      <c r="B50" s="1031"/>
      <c r="C50" s="1032"/>
      <c r="D50" s="1032"/>
      <c r="E50" s="1032"/>
      <c r="F50" s="1032"/>
      <c r="G50" s="1032"/>
      <c r="H50" s="1032"/>
      <c r="I50" s="1032"/>
      <c r="J50" s="1032"/>
      <c r="K50" s="1032"/>
      <c r="L50" s="1032"/>
      <c r="M50" s="1032"/>
      <c r="N50" s="1032"/>
      <c r="O50" s="1032"/>
      <c r="P50" s="1033"/>
      <c r="Q50" s="1034"/>
      <c r="R50" s="1026"/>
      <c r="S50" s="1026"/>
      <c r="T50" s="1026"/>
      <c r="U50" s="1026"/>
      <c r="V50" s="1026"/>
      <c r="W50" s="1026"/>
      <c r="X50" s="1026"/>
      <c r="Y50" s="1026"/>
      <c r="Z50" s="1026"/>
      <c r="AA50" s="1026"/>
      <c r="AB50" s="1026"/>
      <c r="AC50" s="1026"/>
      <c r="AD50" s="1026"/>
      <c r="AE50" s="1035"/>
      <c r="AF50" s="1036"/>
      <c r="AG50" s="1037"/>
      <c r="AH50" s="1037"/>
      <c r="AI50" s="1037"/>
      <c r="AJ50" s="1038"/>
      <c r="AK50" s="1025"/>
      <c r="AL50" s="1026"/>
      <c r="AM50" s="1026"/>
      <c r="AN50" s="1026"/>
      <c r="AO50" s="1026"/>
      <c r="AP50" s="1026"/>
      <c r="AQ50" s="1026"/>
      <c r="AR50" s="1026"/>
      <c r="AS50" s="1026"/>
      <c r="AT50" s="1026"/>
      <c r="AU50" s="1026"/>
      <c r="AV50" s="1026"/>
      <c r="AW50" s="1026"/>
      <c r="AX50" s="1026"/>
      <c r="AY50" s="1026"/>
      <c r="AZ50" s="1027"/>
      <c r="BA50" s="1027"/>
      <c r="BB50" s="1027"/>
      <c r="BC50" s="1027"/>
      <c r="BD50" s="1027"/>
      <c r="BE50" s="972"/>
      <c r="BF50" s="972"/>
      <c r="BG50" s="972"/>
      <c r="BH50" s="972"/>
      <c r="BI50" s="973"/>
      <c r="BJ50" s="220"/>
      <c r="BK50" s="220"/>
      <c r="BL50" s="220"/>
      <c r="BM50" s="220"/>
      <c r="BN50" s="220"/>
      <c r="BO50" s="229"/>
      <c r="BP50" s="229"/>
      <c r="BQ50" s="226">
        <v>44</v>
      </c>
      <c r="BR50" s="227"/>
      <c r="BS50" s="993"/>
      <c r="BT50" s="994"/>
      <c r="BU50" s="994"/>
      <c r="BV50" s="994"/>
      <c r="BW50" s="994"/>
      <c r="BX50" s="994"/>
      <c r="BY50" s="994"/>
      <c r="BZ50" s="994"/>
      <c r="CA50" s="994"/>
      <c r="CB50" s="994"/>
      <c r="CC50" s="994"/>
      <c r="CD50" s="994"/>
      <c r="CE50" s="994"/>
      <c r="CF50" s="994"/>
      <c r="CG50" s="1015"/>
      <c r="CH50" s="990"/>
      <c r="CI50" s="991"/>
      <c r="CJ50" s="991"/>
      <c r="CK50" s="991"/>
      <c r="CL50" s="992"/>
      <c r="CM50" s="990"/>
      <c r="CN50" s="991"/>
      <c r="CO50" s="991"/>
      <c r="CP50" s="991"/>
      <c r="CQ50" s="992"/>
      <c r="CR50" s="990"/>
      <c r="CS50" s="991"/>
      <c r="CT50" s="991"/>
      <c r="CU50" s="991"/>
      <c r="CV50" s="992"/>
      <c r="CW50" s="990"/>
      <c r="CX50" s="991"/>
      <c r="CY50" s="991"/>
      <c r="CZ50" s="991"/>
      <c r="DA50" s="992"/>
      <c r="DB50" s="990"/>
      <c r="DC50" s="991"/>
      <c r="DD50" s="991"/>
      <c r="DE50" s="991"/>
      <c r="DF50" s="992"/>
      <c r="DG50" s="990"/>
      <c r="DH50" s="991"/>
      <c r="DI50" s="991"/>
      <c r="DJ50" s="991"/>
      <c r="DK50" s="992"/>
      <c r="DL50" s="990"/>
      <c r="DM50" s="991"/>
      <c r="DN50" s="991"/>
      <c r="DO50" s="991"/>
      <c r="DP50" s="992"/>
      <c r="DQ50" s="990"/>
      <c r="DR50" s="991"/>
      <c r="DS50" s="991"/>
      <c r="DT50" s="991"/>
      <c r="DU50" s="992"/>
      <c r="DV50" s="993"/>
      <c r="DW50" s="994"/>
      <c r="DX50" s="994"/>
      <c r="DY50" s="994"/>
      <c r="DZ50" s="995"/>
      <c r="EA50" s="218"/>
    </row>
    <row r="51" spans="1:131" ht="26.25" customHeight="1" x14ac:dyDescent="0.15">
      <c r="A51" s="226">
        <v>24</v>
      </c>
      <c r="B51" s="1031"/>
      <c r="C51" s="1032"/>
      <c r="D51" s="1032"/>
      <c r="E51" s="1032"/>
      <c r="F51" s="1032"/>
      <c r="G51" s="1032"/>
      <c r="H51" s="1032"/>
      <c r="I51" s="1032"/>
      <c r="J51" s="1032"/>
      <c r="K51" s="1032"/>
      <c r="L51" s="1032"/>
      <c r="M51" s="1032"/>
      <c r="N51" s="1032"/>
      <c r="O51" s="1032"/>
      <c r="P51" s="1033"/>
      <c r="Q51" s="1034"/>
      <c r="R51" s="1026"/>
      <c r="S51" s="1026"/>
      <c r="T51" s="1026"/>
      <c r="U51" s="1026"/>
      <c r="V51" s="1026"/>
      <c r="W51" s="1026"/>
      <c r="X51" s="1026"/>
      <c r="Y51" s="1026"/>
      <c r="Z51" s="1026"/>
      <c r="AA51" s="1026"/>
      <c r="AB51" s="1026"/>
      <c r="AC51" s="1026"/>
      <c r="AD51" s="1026"/>
      <c r="AE51" s="1035"/>
      <c r="AF51" s="1036"/>
      <c r="AG51" s="1037"/>
      <c r="AH51" s="1037"/>
      <c r="AI51" s="1037"/>
      <c r="AJ51" s="1038"/>
      <c r="AK51" s="1025"/>
      <c r="AL51" s="1026"/>
      <c r="AM51" s="1026"/>
      <c r="AN51" s="1026"/>
      <c r="AO51" s="1026"/>
      <c r="AP51" s="1026"/>
      <c r="AQ51" s="1026"/>
      <c r="AR51" s="1026"/>
      <c r="AS51" s="1026"/>
      <c r="AT51" s="1026"/>
      <c r="AU51" s="1026"/>
      <c r="AV51" s="1026"/>
      <c r="AW51" s="1026"/>
      <c r="AX51" s="1026"/>
      <c r="AY51" s="1026"/>
      <c r="AZ51" s="1027"/>
      <c r="BA51" s="1027"/>
      <c r="BB51" s="1027"/>
      <c r="BC51" s="1027"/>
      <c r="BD51" s="1027"/>
      <c r="BE51" s="972"/>
      <c r="BF51" s="972"/>
      <c r="BG51" s="972"/>
      <c r="BH51" s="972"/>
      <c r="BI51" s="973"/>
      <c r="BJ51" s="220"/>
      <c r="BK51" s="220"/>
      <c r="BL51" s="220"/>
      <c r="BM51" s="220"/>
      <c r="BN51" s="220"/>
      <c r="BO51" s="229"/>
      <c r="BP51" s="229"/>
      <c r="BQ51" s="226">
        <v>45</v>
      </c>
      <c r="BR51" s="227"/>
      <c r="BS51" s="993"/>
      <c r="BT51" s="994"/>
      <c r="BU51" s="994"/>
      <c r="BV51" s="994"/>
      <c r="BW51" s="994"/>
      <c r="BX51" s="994"/>
      <c r="BY51" s="994"/>
      <c r="BZ51" s="994"/>
      <c r="CA51" s="994"/>
      <c r="CB51" s="994"/>
      <c r="CC51" s="994"/>
      <c r="CD51" s="994"/>
      <c r="CE51" s="994"/>
      <c r="CF51" s="994"/>
      <c r="CG51" s="1015"/>
      <c r="CH51" s="990"/>
      <c r="CI51" s="991"/>
      <c r="CJ51" s="991"/>
      <c r="CK51" s="991"/>
      <c r="CL51" s="992"/>
      <c r="CM51" s="990"/>
      <c r="CN51" s="991"/>
      <c r="CO51" s="991"/>
      <c r="CP51" s="991"/>
      <c r="CQ51" s="992"/>
      <c r="CR51" s="990"/>
      <c r="CS51" s="991"/>
      <c r="CT51" s="991"/>
      <c r="CU51" s="991"/>
      <c r="CV51" s="992"/>
      <c r="CW51" s="990"/>
      <c r="CX51" s="991"/>
      <c r="CY51" s="991"/>
      <c r="CZ51" s="991"/>
      <c r="DA51" s="992"/>
      <c r="DB51" s="990"/>
      <c r="DC51" s="991"/>
      <c r="DD51" s="991"/>
      <c r="DE51" s="991"/>
      <c r="DF51" s="992"/>
      <c r="DG51" s="990"/>
      <c r="DH51" s="991"/>
      <c r="DI51" s="991"/>
      <c r="DJ51" s="991"/>
      <c r="DK51" s="992"/>
      <c r="DL51" s="990"/>
      <c r="DM51" s="991"/>
      <c r="DN51" s="991"/>
      <c r="DO51" s="991"/>
      <c r="DP51" s="992"/>
      <c r="DQ51" s="990"/>
      <c r="DR51" s="991"/>
      <c r="DS51" s="991"/>
      <c r="DT51" s="991"/>
      <c r="DU51" s="992"/>
      <c r="DV51" s="993"/>
      <c r="DW51" s="994"/>
      <c r="DX51" s="994"/>
      <c r="DY51" s="994"/>
      <c r="DZ51" s="995"/>
      <c r="EA51" s="218"/>
    </row>
    <row r="52" spans="1:131" ht="26.25" customHeight="1" x14ac:dyDescent="0.15">
      <c r="A52" s="226">
        <v>25</v>
      </c>
      <c r="B52" s="1031"/>
      <c r="C52" s="1032"/>
      <c r="D52" s="1032"/>
      <c r="E52" s="1032"/>
      <c r="F52" s="1032"/>
      <c r="G52" s="1032"/>
      <c r="H52" s="1032"/>
      <c r="I52" s="1032"/>
      <c r="J52" s="1032"/>
      <c r="K52" s="1032"/>
      <c r="L52" s="1032"/>
      <c r="M52" s="1032"/>
      <c r="N52" s="1032"/>
      <c r="O52" s="1032"/>
      <c r="P52" s="1033"/>
      <c r="Q52" s="1034"/>
      <c r="R52" s="1026"/>
      <c r="S52" s="1026"/>
      <c r="T52" s="1026"/>
      <c r="U52" s="1026"/>
      <c r="V52" s="1026"/>
      <c r="W52" s="1026"/>
      <c r="X52" s="1026"/>
      <c r="Y52" s="1026"/>
      <c r="Z52" s="1026"/>
      <c r="AA52" s="1026"/>
      <c r="AB52" s="1026"/>
      <c r="AC52" s="1026"/>
      <c r="AD52" s="1026"/>
      <c r="AE52" s="1035"/>
      <c r="AF52" s="1036"/>
      <c r="AG52" s="1037"/>
      <c r="AH52" s="1037"/>
      <c r="AI52" s="1037"/>
      <c r="AJ52" s="1038"/>
      <c r="AK52" s="1025"/>
      <c r="AL52" s="1026"/>
      <c r="AM52" s="1026"/>
      <c r="AN52" s="1026"/>
      <c r="AO52" s="1026"/>
      <c r="AP52" s="1026"/>
      <c r="AQ52" s="1026"/>
      <c r="AR52" s="1026"/>
      <c r="AS52" s="1026"/>
      <c r="AT52" s="1026"/>
      <c r="AU52" s="1026"/>
      <c r="AV52" s="1026"/>
      <c r="AW52" s="1026"/>
      <c r="AX52" s="1026"/>
      <c r="AY52" s="1026"/>
      <c r="AZ52" s="1027"/>
      <c r="BA52" s="1027"/>
      <c r="BB52" s="1027"/>
      <c r="BC52" s="1027"/>
      <c r="BD52" s="1027"/>
      <c r="BE52" s="972"/>
      <c r="BF52" s="972"/>
      <c r="BG52" s="972"/>
      <c r="BH52" s="972"/>
      <c r="BI52" s="973"/>
      <c r="BJ52" s="220"/>
      <c r="BK52" s="220"/>
      <c r="BL52" s="220"/>
      <c r="BM52" s="220"/>
      <c r="BN52" s="220"/>
      <c r="BO52" s="229"/>
      <c r="BP52" s="229"/>
      <c r="BQ52" s="226">
        <v>46</v>
      </c>
      <c r="BR52" s="227"/>
      <c r="BS52" s="993"/>
      <c r="BT52" s="994"/>
      <c r="BU52" s="994"/>
      <c r="BV52" s="994"/>
      <c r="BW52" s="994"/>
      <c r="BX52" s="994"/>
      <c r="BY52" s="994"/>
      <c r="BZ52" s="994"/>
      <c r="CA52" s="994"/>
      <c r="CB52" s="994"/>
      <c r="CC52" s="994"/>
      <c r="CD52" s="994"/>
      <c r="CE52" s="994"/>
      <c r="CF52" s="994"/>
      <c r="CG52" s="1015"/>
      <c r="CH52" s="990"/>
      <c r="CI52" s="991"/>
      <c r="CJ52" s="991"/>
      <c r="CK52" s="991"/>
      <c r="CL52" s="992"/>
      <c r="CM52" s="990"/>
      <c r="CN52" s="991"/>
      <c r="CO52" s="991"/>
      <c r="CP52" s="991"/>
      <c r="CQ52" s="992"/>
      <c r="CR52" s="990"/>
      <c r="CS52" s="991"/>
      <c r="CT52" s="991"/>
      <c r="CU52" s="991"/>
      <c r="CV52" s="992"/>
      <c r="CW52" s="990"/>
      <c r="CX52" s="991"/>
      <c r="CY52" s="991"/>
      <c r="CZ52" s="991"/>
      <c r="DA52" s="992"/>
      <c r="DB52" s="990"/>
      <c r="DC52" s="991"/>
      <c r="DD52" s="991"/>
      <c r="DE52" s="991"/>
      <c r="DF52" s="992"/>
      <c r="DG52" s="990"/>
      <c r="DH52" s="991"/>
      <c r="DI52" s="991"/>
      <c r="DJ52" s="991"/>
      <c r="DK52" s="992"/>
      <c r="DL52" s="990"/>
      <c r="DM52" s="991"/>
      <c r="DN52" s="991"/>
      <c r="DO52" s="991"/>
      <c r="DP52" s="992"/>
      <c r="DQ52" s="990"/>
      <c r="DR52" s="991"/>
      <c r="DS52" s="991"/>
      <c r="DT52" s="991"/>
      <c r="DU52" s="992"/>
      <c r="DV52" s="993"/>
      <c r="DW52" s="994"/>
      <c r="DX52" s="994"/>
      <c r="DY52" s="994"/>
      <c r="DZ52" s="995"/>
      <c r="EA52" s="218"/>
    </row>
    <row r="53" spans="1:131" ht="26.25" customHeight="1" x14ac:dyDescent="0.15">
      <c r="A53" s="226">
        <v>26</v>
      </c>
      <c r="B53" s="1031"/>
      <c r="C53" s="1032"/>
      <c r="D53" s="1032"/>
      <c r="E53" s="1032"/>
      <c r="F53" s="1032"/>
      <c r="G53" s="1032"/>
      <c r="H53" s="1032"/>
      <c r="I53" s="1032"/>
      <c r="J53" s="1032"/>
      <c r="K53" s="1032"/>
      <c r="L53" s="1032"/>
      <c r="M53" s="1032"/>
      <c r="N53" s="1032"/>
      <c r="O53" s="1032"/>
      <c r="P53" s="1033"/>
      <c r="Q53" s="1034"/>
      <c r="R53" s="1026"/>
      <c r="S53" s="1026"/>
      <c r="T53" s="1026"/>
      <c r="U53" s="1026"/>
      <c r="V53" s="1026"/>
      <c r="W53" s="1026"/>
      <c r="X53" s="1026"/>
      <c r="Y53" s="1026"/>
      <c r="Z53" s="1026"/>
      <c r="AA53" s="1026"/>
      <c r="AB53" s="1026"/>
      <c r="AC53" s="1026"/>
      <c r="AD53" s="1026"/>
      <c r="AE53" s="1035"/>
      <c r="AF53" s="1036"/>
      <c r="AG53" s="1037"/>
      <c r="AH53" s="1037"/>
      <c r="AI53" s="1037"/>
      <c r="AJ53" s="1038"/>
      <c r="AK53" s="1025"/>
      <c r="AL53" s="1026"/>
      <c r="AM53" s="1026"/>
      <c r="AN53" s="1026"/>
      <c r="AO53" s="1026"/>
      <c r="AP53" s="1026"/>
      <c r="AQ53" s="1026"/>
      <c r="AR53" s="1026"/>
      <c r="AS53" s="1026"/>
      <c r="AT53" s="1026"/>
      <c r="AU53" s="1026"/>
      <c r="AV53" s="1026"/>
      <c r="AW53" s="1026"/>
      <c r="AX53" s="1026"/>
      <c r="AY53" s="1026"/>
      <c r="AZ53" s="1027"/>
      <c r="BA53" s="1027"/>
      <c r="BB53" s="1027"/>
      <c r="BC53" s="1027"/>
      <c r="BD53" s="1027"/>
      <c r="BE53" s="972"/>
      <c r="BF53" s="972"/>
      <c r="BG53" s="972"/>
      <c r="BH53" s="972"/>
      <c r="BI53" s="973"/>
      <c r="BJ53" s="220"/>
      <c r="BK53" s="220"/>
      <c r="BL53" s="220"/>
      <c r="BM53" s="220"/>
      <c r="BN53" s="220"/>
      <c r="BO53" s="229"/>
      <c r="BP53" s="229"/>
      <c r="BQ53" s="226">
        <v>47</v>
      </c>
      <c r="BR53" s="227"/>
      <c r="BS53" s="993"/>
      <c r="BT53" s="994"/>
      <c r="BU53" s="994"/>
      <c r="BV53" s="994"/>
      <c r="BW53" s="994"/>
      <c r="BX53" s="994"/>
      <c r="BY53" s="994"/>
      <c r="BZ53" s="994"/>
      <c r="CA53" s="994"/>
      <c r="CB53" s="994"/>
      <c r="CC53" s="994"/>
      <c r="CD53" s="994"/>
      <c r="CE53" s="994"/>
      <c r="CF53" s="994"/>
      <c r="CG53" s="1015"/>
      <c r="CH53" s="990"/>
      <c r="CI53" s="991"/>
      <c r="CJ53" s="991"/>
      <c r="CK53" s="991"/>
      <c r="CL53" s="992"/>
      <c r="CM53" s="990"/>
      <c r="CN53" s="991"/>
      <c r="CO53" s="991"/>
      <c r="CP53" s="991"/>
      <c r="CQ53" s="992"/>
      <c r="CR53" s="990"/>
      <c r="CS53" s="991"/>
      <c r="CT53" s="991"/>
      <c r="CU53" s="991"/>
      <c r="CV53" s="992"/>
      <c r="CW53" s="990"/>
      <c r="CX53" s="991"/>
      <c r="CY53" s="991"/>
      <c r="CZ53" s="991"/>
      <c r="DA53" s="992"/>
      <c r="DB53" s="990"/>
      <c r="DC53" s="991"/>
      <c r="DD53" s="991"/>
      <c r="DE53" s="991"/>
      <c r="DF53" s="992"/>
      <c r="DG53" s="990"/>
      <c r="DH53" s="991"/>
      <c r="DI53" s="991"/>
      <c r="DJ53" s="991"/>
      <c r="DK53" s="992"/>
      <c r="DL53" s="990"/>
      <c r="DM53" s="991"/>
      <c r="DN53" s="991"/>
      <c r="DO53" s="991"/>
      <c r="DP53" s="992"/>
      <c r="DQ53" s="990"/>
      <c r="DR53" s="991"/>
      <c r="DS53" s="991"/>
      <c r="DT53" s="991"/>
      <c r="DU53" s="992"/>
      <c r="DV53" s="993"/>
      <c r="DW53" s="994"/>
      <c r="DX53" s="994"/>
      <c r="DY53" s="994"/>
      <c r="DZ53" s="995"/>
      <c r="EA53" s="218"/>
    </row>
    <row r="54" spans="1:131" ht="26.25" customHeight="1" x14ac:dyDescent="0.15">
      <c r="A54" s="226">
        <v>27</v>
      </c>
      <c r="B54" s="1031"/>
      <c r="C54" s="1032"/>
      <c r="D54" s="1032"/>
      <c r="E54" s="1032"/>
      <c r="F54" s="1032"/>
      <c r="G54" s="1032"/>
      <c r="H54" s="1032"/>
      <c r="I54" s="1032"/>
      <c r="J54" s="1032"/>
      <c r="K54" s="1032"/>
      <c r="L54" s="1032"/>
      <c r="M54" s="1032"/>
      <c r="N54" s="1032"/>
      <c r="O54" s="1032"/>
      <c r="P54" s="1033"/>
      <c r="Q54" s="1034"/>
      <c r="R54" s="1026"/>
      <c r="S54" s="1026"/>
      <c r="T54" s="1026"/>
      <c r="U54" s="1026"/>
      <c r="V54" s="1026"/>
      <c r="W54" s="1026"/>
      <c r="X54" s="1026"/>
      <c r="Y54" s="1026"/>
      <c r="Z54" s="1026"/>
      <c r="AA54" s="1026"/>
      <c r="AB54" s="1026"/>
      <c r="AC54" s="1026"/>
      <c r="AD54" s="1026"/>
      <c r="AE54" s="1035"/>
      <c r="AF54" s="1036"/>
      <c r="AG54" s="1037"/>
      <c r="AH54" s="1037"/>
      <c r="AI54" s="1037"/>
      <c r="AJ54" s="1038"/>
      <c r="AK54" s="1025"/>
      <c r="AL54" s="1026"/>
      <c r="AM54" s="1026"/>
      <c r="AN54" s="1026"/>
      <c r="AO54" s="1026"/>
      <c r="AP54" s="1026"/>
      <c r="AQ54" s="1026"/>
      <c r="AR54" s="1026"/>
      <c r="AS54" s="1026"/>
      <c r="AT54" s="1026"/>
      <c r="AU54" s="1026"/>
      <c r="AV54" s="1026"/>
      <c r="AW54" s="1026"/>
      <c r="AX54" s="1026"/>
      <c r="AY54" s="1026"/>
      <c r="AZ54" s="1027"/>
      <c r="BA54" s="1027"/>
      <c r="BB54" s="1027"/>
      <c r="BC54" s="1027"/>
      <c r="BD54" s="1027"/>
      <c r="BE54" s="972"/>
      <c r="BF54" s="972"/>
      <c r="BG54" s="972"/>
      <c r="BH54" s="972"/>
      <c r="BI54" s="973"/>
      <c r="BJ54" s="220"/>
      <c r="BK54" s="220"/>
      <c r="BL54" s="220"/>
      <c r="BM54" s="220"/>
      <c r="BN54" s="220"/>
      <c r="BO54" s="229"/>
      <c r="BP54" s="229"/>
      <c r="BQ54" s="226">
        <v>48</v>
      </c>
      <c r="BR54" s="227"/>
      <c r="BS54" s="993"/>
      <c r="BT54" s="994"/>
      <c r="BU54" s="994"/>
      <c r="BV54" s="994"/>
      <c r="BW54" s="994"/>
      <c r="BX54" s="994"/>
      <c r="BY54" s="994"/>
      <c r="BZ54" s="994"/>
      <c r="CA54" s="994"/>
      <c r="CB54" s="994"/>
      <c r="CC54" s="994"/>
      <c r="CD54" s="994"/>
      <c r="CE54" s="994"/>
      <c r="CF54" s="994"/>
      <c r="CG54" s="1015"/>
      <c r="CH54" s="990"/>
      <c r="CI54" s="991"/>
      <c r="CJ54" s="991"/>
      <c r="CK54" s="991"/>
      <c r="CL54" s="992"/>
      <c r="CM54" s="990"/>
      <c r="CN54" s="991"/>
      <c r="CO54" s="991"/>
      <c r="CP54" s="991"/>
      <c r="CQ54" s="992"/>
      <c r="CR54" s="990"/>
      <c r="CS54" s="991"/>
      <c r="CT54" s="991"/>
      <c r="CU54" s="991"/>
      <c r="CV54" s="992"/>
      <c r="CW54" s="990"/>
      <c r="CX54" s="991"/>
      <c r="CY54" s="991"/>
      <c r="CZ54" s="991"/>
      <c r="DA54" s="992"/>
      <c r="DB54" s="990"/>
      <c r="DC54" s="991"/>
      <c r="DD54" s="991"/>
      <c r="DE54" s="991"/>
      <c r="DF54" s="992"/>
      <c r="DG54" s="990"/>
      <c r="DH54" s="991"/>
      <c r="DI54" s="991"/>
      <c r="DJ54" s="991"/>
      <c r="DK54" s="992"/>
      <c r="DL54" s="990"/>
      <c r="DM54" s="991"/>
      <c r="DN54" s="991"/>
      <c r="DO54" s="991"/>
      <c r="DP54" s="992"/>
      <c r="DQ54" s="990"/>
      <c r="DR54" s="991"/>
      <c r="DS54" s="991"/>
      <c r="DT54" s="991"/>
      <c r="DU54" s="992"/>
      <c r="DV54" s="993"/>
      <c r="DW54" s="994"/>
      <c r="DX54" s="994"/>
      <c r="DY54" s="994"/>
      <c r="DZ54" s="995"/>
      <c r="EA54" s="218"/>
    </row>
    <row r="55" spans="1:131" ht="26.25" customHeight="1" x14ac:dyDescent="0.15">
      <c r="A55" s="226">
        <v>28</v>
      </c>
      <c r="B55" s="1031"/>
      <c r="C55" s="1032"/>
      <c r="D55" s="1032"/>
      <c r="E55" s="1032"/>
      <c r="F55" s="1032"/>
      <c r="G55" s="1032"/>
      <c r="H55" s="1032"/>
      <c r="I55" s="1032"/>
      <c r="J55" s="1032"/>
      <c r="K55" s="1032"/>
      <c r="L55" s="1032"/>
      <c r="M55" s="1032"/>
      <c r="N55" s="1032"/>
      <c r="O55" s="1032"/>
      <c r="P55" s="1033"/>
      <c r="Q55" s="1034"/>
      <c r="R55" s="1026"/>
      <c r="S55" s="1026"/>
      <c r="T55" s="1026"/>
      <c r="U55" s="1026"/>
      <c r="V55" s="1026"/>
      <c r="W55" s="1026"/>
      <c r="X55" s="1026"/>
      <c r="Y55" s="1026"/>
      <c r="Z55" s="1026"/>
      <c r="AA55" s="1026"/>
      <c r="AB55" s="1026"/>
      <c r="AC55" s="1026"/>
      <c r="AD55" s="1026"/>
      <c r="AE55" s="1035"/>
      <c r="AF55" s="1036"/>
      <c r="AG55" s="1037"/>
      <c r="AH55" s="1037"/>
      <c r="AI55" s="1037"/>
      <c r="AJ55" s="1038"/>
      <c r="AK55" s="1025"/>
      <c r="AL55" s="1026"/>
      <c r="AM55" s="1026"/>
      <c r="AN55" s="1026"/>
      <c r="AO55" s="1026"/>
      <c r="AP55" s="1026"/>
      <c r="AQ55" s="1026"/>
      <c r="AR55" s="1026"/>
      <c r="AS55" s="1026"/>
      <c r="AT55" s="1026"/>
      <c r="AU55" s="1026"/>
      <c r="AV55" s="1026"/>
      <c r="AW55" s="1026"/>
      <c r="AX55" s="1026"/>
      <c r="AY55" s="1026"/>
      <c r="AZ55" s="1027"/>
      <c r="BA55" s="1027"/>
      <c r="BB55" s="1027"/>
      <c r="BC55" s="1027"/>
      <c r="BD55" s="1027"/>
      <c r="BE55" s="972"/>
      <c r="BF55" s="972"/>
      <c r="BG55" s="972"/>
      <c r="BH55" s="972"/>
      <c r="BI55" s="973"/>
      <c r="BJ55" s="220"/>
      <c r="BK55" s="220"/>
      <c r="BL55" s="220"/>
      <c r="BM55" s="220"/>
      <c r="BN55" s="220"/>
      <c r="BO55" s="229"/>
      <c r="BP55" s="229"/>
      <c r="BQ55" s="226">
        <v>49</v>
      </c>
      <c r="BR55" s="227"/>
      <c r="BS55" s="993"/>
      <c r="BT55" s="994"/>
      <c r="BU55" s="994"/>
      <c r="BV55" s="994"/>
      <c r="BW55" s="994"/>
      <c r="BX55" s="994"/>
      <c r="BY55" s="994"/>
      <c r="BZ55" s="994"/>
      <c r="CA55" s="994"/>
      <c r="CB55" s="994"/>
      <c r="CC55" s="994"/>
      <c r="CD55" s="994"/>
      <c r="CE55" s="994"/>
      <c r="CF55" s="994"/>
      <c r="CG55" s="1015"/>
      <c r="CH55" s="990"/>
      <c r="CI55" s="991"/>
      <c r="CJ55" s="991"/>
      <c r="CK55" s="991"/>
      <c r="CL55" s="992"/>
      <c r="CM55" s="990"/>
      <c r="CN55" s="991"/>
      <c r="CO55" s="991"/>
      <c r="CP55" s="991"/>
      <c r="CQ55" s="992"/>
      <c r="CR55" s="990"/>
      <c r="CS55" s="991"/>
      <c r="CT55" s="991"/>
      <c r="CU55" s="991"/>
      <c r="CV55" s="992"/>
      <c r="CW55" s="990"/>
      <c r="CX55" s="991"/>
      <c r="CY55" s="991"/>
      <c r="CZ55" s="991"/>
      <c r="DA55" s="992"/>
      <c r="DB55" s="990"/>
      <c r="DC55" s="991"/>
      <c r="DD55" s="991"/>
      <c r="DE55" s="991"/>
      <c r="DF55" s="992"/>
      <c r="DG55" s="990"/>
      <c r="DH55" s="991"/>
      <c r="DI55" s="991"/>
      <c r="DJ55" s="991"/>
      <c r="DK55" s="992"/>
      <c r="DL55" s="990"/>
      <c r="DM55" s="991"/>
      <c r="DN55" s="991"/>
      <c r="DO55" s="991"/>
      <c r="DP55" s="992"/>
      <c r="DQ55" s="990"/>
      <c r="DR55" s="991"/>
      <c r="DS55" s="991"/>
      <c r="DT55" s="991"/>
      <c r="DU55" s="992"/>
      <c r="DV55" s="993"/>
      <c r="DW55" s="994"/>
      <c r="DX55" s="994"/>
      <c r="DY55" s="994"/>
      <c r="DZ55" s="995"/>
      <c r="EA55" s="218"/>
    </row>
    <row r="56" spans="1:131" ht="26.25" customHeight="1" x14ac:dyDescent="0.15">
      <c r="A56" s="226">
        <v>29</v>
      </c>
      <c r="B56" s="1031"/>
      <c r="C56" s="1032"/>
      <c r="D56" s="1032"/>
      <c r="E56" s="1032"/>
      <c r="F56" s="1032"/>
      <c r="G56" s="1032"/>
      <c r="H56" s="1032"/>
      <c r="I56" s="1032"/>
      <c r="J56" s="1032"/>
      <c r="K56" s="1032"/>
      <c r="L56" s="1032"/>
      <c r="M56" s="1032"/>
      <c r="N56" s="1032"/>
      <c r="O56" s="1032"/>
      <c r="P56" s="1033"/>
      <c r="Q56" s="1034"/>
      <c r="R56" s="1026"/>
      <c r="S56" s="1026"/>
      <c r="T56" s="1026"/>
      <c r="U56" s="1026"/>
      <c r="V56" s="1026"/>
      <c r="W56" s="1026"/>
      <c r="X56" s="1026"/>
      <c r="Y56" s="1026"/>
      <c r="Z56" s="1026"/>
      <c r="AA56" s="1026"/>
      <c r="AB56" s="1026"/>
      <c r="AC56" s="1026"/>
      <c r="AD56" s="1026"/>
      <c r="AE56" s="1035"/>
      <c r="AF56" s="1036"/>
      <c r="AG56" s="1037"/>
      <c r="AH56" s="1037"/>
      <c r="AI56" s="1037"/>
      <c r="AJ56" s="1038"/>
      <c r="AK56" s="1025"/>
      <c r="AL56" s="1026"/>
      <c r="AM56" s="1026"/>
      <c r="AN56" s="1026"/>
      <c r="AO56" s="1026"/>
      <c r="AP56" s="1026"/>
      <c r="AQ56" s="1026"/>
      <c r="AR56" s="1026"/>
      <c r="AS56" s="1026"/>
      <c r="AT56" s="1026"/>
      <c r="AU56" s="1026"/>
      <c r="AV56" s="1026"/>
      <c r="AW56" s="1026"/>
      <c r="AX56" s="1026"/>
      <c r="AY56" s="1026"/>
      <c r="AZ56" s="1027"/>
      <c r="BA56" s="1027"/>
      <c r="BB56" s="1027"/>
      <c r="BC56" s="1027"/>
      <c r="BD56" s="1027"/>
      <c r="BE56" s="972"/>
      <c r="BF56" s="972"/>
      <c r="BG56" s="972"/>
      <c r="BH56" s="972"/>
      <c r="BI56" s="973"/>
      <c r="BJ56" s="220"/>
      <c r="BK56" s="220"/>
      <c r="BL56" s="220"/>
      <c r="BM56" s="220"/>
      <c r="BN56" s="220"/>
      <c r="BO56" s="229"/>
      <c r="BP56" s="229"/>
      <c r="BQ56" s="226">
        <v>50</v>
      </c>
      <c r="BR56" s="227"/>
      <c r="BS56" s="993"/>
      <c r="BT56" s="994"/>
      <c r="BU56" s="994"/>
      <c r="BV56" s="994"/>
      <c r="BW56" s="994"/>
      <c r="BX56" s="994"/>
      <c r="BY56" s="994"/>
      <c r="BZ56" s="994"/>
      <c r="CA56" s="994"/>
      <c r="CB56" s="994"/>
      <c r="CC56" s="994"/>
      <c r="CD56" s="994"/>
      <c r="CE56" s="994"/>
      <c r="CF56" s="994"/>
      <c r="CG56" s="1015"/>
      <c r="CH56" s="990"/>
      <c r="CI56" s="991"/>
      <c r="CJ56" s="991"/>
      <c r="CK56" s="991"/>
      <c r="CL56" s="992"/>
      <c r="CM56" s="990"/>
      <c r="CN56" s="991"/>
      <c r="CO56" s="991"/>
      <c r="CP56" s="991"/>
      <c r="CQ56" s="992"/>
      <c r="CR56" s="990"/>
      <c r="CS56" s="991"/>
      <c r="CT56" s="991"/>
      <c r="CU56" s="991"/>
      <c r="CV56" s="992"/>
      <c r="CW56" s="990"/>
      <c r="CX56" s="991"/>
      <c r="CY56" s="991"/>
      <c r="CZ56" s="991"/>
      <c r="DA56" s="992"/>
      <c r="DB56" s="990"/>
      <c r="DC56" s="991"/>
      <c r="DD56" s="991"/>
      <c r="DE56" s="991"/>
      <c r="DF56" s="992"/>
      <c r="DG56" s="990"/>
      <c r="DH56" s="991"/>
      <c r="DI56" s="991"/>
      <c r="DJ56" s="991"/>
      <c r="DK56" s="992"/>
      <c r="DL56" s="990"/>
      <c r="DM56" s="991"/>
      <c r="DN56" s="991"/>
      <c r="DO56" s="991"/>
      <c r="DP56" s="992"/>
      <c r="DQ56" s="990"/>
      <c r="DR56" s="991"/>
      <c r="DS56" s="991"/>
      <c r="DT56" s="991"/>
      <c r="DU56" s="992"/>
      <c r="DV56" s="993"/>
      <c r="DW56" s="994"/>
      <c r="DX56" s="994"/>
      <c r="DY56" s="994"/>
      <c r="DZ56" s="995"/>
      <c r="EA56" s="218"/>
    </row>
    <row r="57" spans="1:131" ht="26.25" customHeight="1" x14ac:dyDescent="0.15">
      <c r="A57" s="226">
        <v>30</v>
      </c>
      <c r="B57" s="1031"/>
      <c r="C57" s="1032"/>
      <c r="D57" s="1032"/>
      <c r="E57" s="1032"/>
      <c r="F57" s="1032"/>
      <c r="G57" s="1032"/>
      <c r="H57" s="1032"/>
      <c r="I57" s="1032"/>
      <c r="J57" s="1032"/>
      <c r="K57" s="1032"/>
      <c r="L57" s="1032"/>
      <c r="M57" s="1032"/>
      <c r="N57" s="1032"/>
      <c r="O57" s="1032"/>
      <c r="P57" s="1033"/>
      <c r="Q57" s="1034"/>
      <c r="R57" s="1026"/>
      <c r="S57" s="1026"/>
      <c r="T57" s="1026"/>
      <c r="U57" s="1026"/>
      <c r="V57" s="1026"/>
      <c r="W57" s="1026"/>
      <c r="X57" s="1026"/>
      <c r="Y57" s="1026"/>
      <c r="Z57" s="1026"/>
      <c r="AA57" s="1026"/>
      <c r="AB57" s="1026"/>
      <c r="AC57" s="1026"/>
      <c r="AD57" s="1026"/>
      <c r="AE57" s="1035"/>
      <c r="AF57" s="1036"/>
      <c r="AG57" s="1037"/>
      <c r="AH57" s="1037"/>
      <c r="AI57" s="1037"/>
      <c r="AJ57" s="1038"/>
      <c r="AK57" s="1025"/>
      <c r="AL57" s="1026"/>
      <c r="AM57" s="1026"/>
      <c r="AN57" s="1026"/>
      <c r="AO57" s="1026"/>
      <c r="AP57" s="1026"/>
      <c r="AQ57" s="1026"/>
      <c r="AR57" s="1026"/>
      <c r="AS57" s="1026"/>
      <c r="AT57" s="1026"/>
      <c r="AU57" s="1026"/>
      <c r="AV57" s="1026"/>
      <c r="AW57" s="1026"/>
      <c r="AX57" s="1026"/>
      <c r="AY57" s="1026"/>
      <c r="AZ57" s="1027"/>
      <c r="BA57" s="1027"/>
      <c r="BB57" s="1027"/>
      <c r="BC57" s="1027"/>
      <c r="BD57" s="1027"/>
      <c r="BE57" s="972"/>
      <c r="BF57" s="972"/>
      <c r="BG57" s="972"/>
      <c r="BH57" s="972"/>
      <c r="BI57" s="973"/>
      <c r="BJ57" s="220"/>
      <c r="BK57" s="220"/>
      <c r="BL57" s="220"/>
      <c r="BM57" s="220"/>
      <c r="BN57" s="220"/>
      <c r="BO57" s="229"/>
      <c r="BP57" s="229"/>
      <c r="BQ57" s="226">
        <v>51</v>
      </c>
      <c r="BR57" s="227"/>
      <c r="BS57" s="993"/>
      <c r="BT57" s="994"/>
      <c r="BU57" s="994"/>
      <c r="BV57" s="994"/>
      <c r="BW57" s="994"/>
      <c r="BX57" s="994"/>
      <c r="BY57" s="994"/>
      <c r="BZ57" s="994"/>
      <c r="CA57" s="994"/>
      <c r="CB57" s="994"/>
      <c r="CC57" s="994"/>
      <c r="CD57" s="994"/>
      <c r="CE57" s="994"/>
      <c r="CF57" s="994"/>
      <c r="CG57" s="1015"/>
      <c r="CH57" s="990"/>
      <c r="CI57" s="991"/>
      <c r="CJ57" s="991"/>
      <c r="CK57" s="991"/>
      <c r="CL57" s="992"/>
      <c r="CM57" s="990"/>
      <c r="CN57" s="991"/>
      <c r="CO57" s="991"/>
      <c r="CP57" s="991"/>
      <c r="CQ57" s="992"/>
      <c r="CR57" s="990"/>
      <c r="CS57" s="991"/>
      <c r="CT57" s="991"/>
      <c r="CU57" s="991"/>
      <c r="CV57" s="992"/>
      <c r="CW57" s="990"/>
      <c r="CX57" s="991"/>
      <c r="CY57" s="991"/>
      <c r="CZ57" s="991"/>
      <c r="DA57" s="992"/>
      <c r="DB57" s="990"/>
      <c r="DC57" s="991"/>
      <c r="DD57" s="991"/>
      <c r="DE57" s="991"/>
      <c r="DF57" s="992"/>
      <c r="DG57" s="990"/>
      <c r="DH57" s="991"/>
      <c r="DI57" s="991"/>
      <c r="DJ57" s="991"/>
      <c r="DK57" s="992"/>
      <c r="DL57" s="990"/>
      <c r="DM57" s="991"/>
      <c r="DN57" s="991"/>
      <c r="DO57" s="991"/>
      <c r="DP57" s="992"/>
      <c r="DQ57" s="990"/>
      <c r="DR57" s="991"/>
      <c r="DS57" s="991"/>
      <c r="DT57" s="991"/>
      <c r="DU57" s="992"/>
      <c r="DV57" s="993"/>
      <c r="DW57" s="994"/>
      <c r="DX57" s="994"/>
      <c r="DY57" s="994"/>
      <c r="DZ57" s="995"/>
      <c r="EA57" s="218"/>
    </row>
    <row r="58" spans="1:131" ht="26.25" customHeight="1" x14ac:dyDescent="0.15">
      <c r="A58" s="226">
        <v>31</v>
      </c>
      <c r="B58" s="1031"/>
      <c r="C58" s="1032"/>
      <c r="D58" s="1032"/>
      <c r="E58" s="1032"/>
      <c r="F58" s="1032"/>
      <c r="G58" s="1032"/>
      <c r="H58" s="1032"/>
      <c r="I58" s="1032"/>
      <c r="J58" s="1032"/>
      <c r="K58" s="1032"/>
      <c r="L58" s="1032"/>
      <c r="M58" s="1032"/>
      <c r="N58" s="1032"/>
      <c r="O58" s="1032"/>
      <c r="P58" s="1033"/>
      <c r="Q58" s="1034"/>
      <c r="R58" s="1026"/>
      <c r="S58" s="1026"/>
      <c r="T58" s="1026"/>
      <c r="U58" s="1026"/>
      <c r="V58" s="1026"/>
      <c r="W58" s="1026"/>
      <c r="X58" s="1026"/>
      <c r="Y58" s="1026"/>
      <c r="Z58" s="1026"/>
      <c r="AA58" s="1026"/>
      <c r="AB58" s="1026"/>
      <c r="AC58" s="1026"/>
      <c r="AD58" s="1026"/>
      <c r="AE58" s="1035"/>
      <c r="AF58" s="1036"/>
      <c r="AG58" s="1037"/>
      <c r="AH58" s="1037"/>
      <c r="AI58" s="1037"/>
      <c r="AJ58" s="1038"/>
      <c r="AK58" s="1025"/>
      <c r="AL58" s="1026"/>
      <c r="AM58" s="1026"/>
      <c r="AN58" s="1026"/>
      <c r="AO58" s="1026"/>
      <c r="AP58" s="1026"/>
      <c r="AQ58" s="1026"/>
      <c r="AR58" s="1026"/>
      <c r="AS58" s="1026"/>
      <c r="AT58" s="1026"/>
      <c r="AU58" s="1026"/>
      <c r="AV58" s="1026"/>
      <c r="AW58" s="1026"/>
      <c r="AX58" s="1026"/>
      <c r="AY58" s="1026"/>
      <c r="AZ58" s="1027"/>
      <c r="BA58" s="1027"/>
      <c r="BB58" s="1027"/>
      <c r="BC58" s="1027"/>
      <c r="BD58" s="1027"/>
      <c r="BE58" s="972"/>
      <c r="BF58" s="972"/>
      <c r="BG58" s="972"/>
      <c r="BH58" s="972"/>
      <c r="BI58" s="973"/>
      <c r="BJ58" s="220"/>
      <c r="BK58" s="220"/>
      <c r="BL58" s="220"/>
      <c r="BM58" s="220"/>
      <c r="BN58" s="220"/>
      <c r="BO58" s="229"/>
      <c r="BP58" s="229"/>
      <c r="BQ58" s="226">
        <v>52</v>
      </c>
      <c r="BR58" s="227"/>
      <c r="BS58" s="993"/>
      <c r="BT58" s="994"/>
      <c r="BU58" s="994"/>
      <c r="BV58" s="994"/>
      <c r="BW58" s="994"/>
      <c r="BX58" s="994"/>
      <c r="BY58" s="994"/>
      <c r="BZ58" s="994"/>
      <c r="CA58" s="994"/>
      <c r="CB58" s="994"/>
      <c r="CC58" s="994"/>
      <c r="CD58" s="994"/>
      <c r="CE58" s="994"/>
      <c r="CF58" s="994"/>
      <c r="CG58" s="1015"/>
      <c r="CH58" s="990"/>
      <c r="CI58" s="991"/>
      <c r="CJ58" s="991"/>
      <c r="CK58" s="991"/>
      <c r="CL58" s="992"/>
      <c r="CM58" s="990"/>
      <c r="CN58" s="991"/>
      <c r="CO58" s="991"/>
      <c r="CP58" s="991"/>
      <c r="CQ58" s="992"/>
      <c r="CR58" s="990"/>
      <c r="CS58" s="991"/>
      <c r="CT58" s="991"/>
      <c r="CU58" s="991"/>
      <c r="CV58" s="992"/>
      <c r="CW58" s="990"/>
      <c r="CX58" s="991"/>
      <c r="CY58" s="991"/>
      <c r="CZ58" s="991"/>
      <c r="DA58" s="992"/>
      <c r="DB58" s="990"/>
      <c r="DC58" s="991"/>
      <c r="DD58" s="991"/>
      <c r="DE58" s="991"/>
      <c r="DF58" s="992"/>
      <c r="DG58" s="990"/>
      <c r="DH58" s="991"/>
      <c r="DI58" s="991"/>
      <c r="DJ58" s="991"/>
      <c r="DK58" s="992"/>
      <c r="DL58" s="990"/>
      <c r="DM58" s="991"/>
      <c r="DN58" s="991"/>
      <c r="DO58" s="991"/>
      <c r="DP58" s="992"/>
      <c r="DQ58" s="990"/>
      <c r="DR58" s="991"/>
      <c r="DS58" s="991"/>
      <c r="DT58" s="991"/>
      <c r="DU58" s="992"/>
      <c r="DV58" s="993"/>
      <c r="DW58" s="994"/>
      <c r="DX58" s="994"/>
      <c r="DY58" s="994"/>
      <c r="DZ58" s="995"/>
      <c r="EA58" s="218"/>
    </row>
    <row r="59" spans="1:131" ht="26.25" customHeight="1" x14ac:dyDescent="0.15">
      <c r="A59" s="226">
        <v>32</v>
      </c>
      <c r="B59" s="1031"/>
      <c r="C59" s="1032"/>
      <c r="D59" s="1032"/>
      <c r="E59" s="1032"/>
      <c r="F59" s="1032"/>
      <c r="G59" s="1032"/>
      <c r="H59" s="1032"/>
      <c r="I59" s="1032"/>
      <c r="J59" s="1032"/>
      <c r="K59" s="1032"/>
      <c r="L59" s="1032"/>
      <c r="M59" s="1032"/>
      <c r="N59" s="1032"/>
      <c r="O59" s="1032"/>
      <c r="P59" s="1033"/>
      <c r="Q59" s="1034"/>
      <c r="R59" s="1026"/>
      <c r="S59" s="1026"/>
      <c r="T59" s="1026"/>
      <c r="U59" s="1026"/>
      <c r="V59" s="1026"/>
      <c r="W59" s="1026"/>
      <c r="X59" s="1026"/>
      <c r="Y59" s="1026"/>
      <c r="Z59" s="1026"/>
      <c r="AA59" s="1026"/>
      <c r="AB59" s="1026"/>
      <c r="AC59" s="1026"/>
      <c r="AD59" s="1026"/>
      <c r="AE59" s="1035"/>
      <c r="AF59" s="1036"/>
      <c r="AG59" s="1037"/>
      <c r="AH59" s="1037"/>
      <c r="AI59" s="1037"/>
      <c r="AJ59" s="1038"/>
      <c r="AK59" s="1025"/>
      <c r="AL59" s="1026"/>
      <c r="AM59" s="1026"/>
      <c r="AN59" s="1026"/>
      <c r="AO59" s="1026"/>
      <c r="AP59" s="1026"/>
      <c r="AQ59" s="1026"/>
      <c r="AR59" s="1026"/>
      <c r="AS59" s="1026"/>
      <c r="AT59" s="1026"/>
      <c r="AU59" s="1026"/>
      <c r="AV59" s="1026"/>
      <c r="AW59" s="1026"/>
      <c r="AX59" s="1026"/>
      <c r="AY59" s="1026"/>
      <c r="AZ59" s="1027"/>
      <c r="BA59" s="1027"/>
      <c r="BB59" s="1027"/>
      <c r="BC59" s="1027"/>
      <c r="BD59" s="1027"/>
      <c r="BE59" s="972"/>
      <c r="BF59" s="972"/>
      <c r="BG59" s="972"/>
      <c r="BH59" s="972"/>
      <c r="BI59" s="973"/>
      <c r="BJ59" s="220"/>
      <c r="BK59" s="220"/>
      <c r="BL59" s="220"/>
      <c r="BM59" s="220"/>
      <c r="BN59" s="220"/>
      <c r="BO59" s="229"/>
      <c r="BP59" s="229"/>
      <c r="BQ59" s="226">
        <v>53</v>
      </c>
      <c r="BR59" s="227"/>
      <c r="BS59" s="993"/>
      <c r="BT59" s="994"/>
      <c r="BU59" s="994"/>
      <c r="BV59" s="994"/>
      <c r="BW59" s="994"/>
      <c r="BX59" s="994"/>
      <c r="BY59" s="994"/>
      <c r="BZ59" s="994"/>
      <c r="CA59" s="994"/>
      <c r="CB59" s="994"/>
      <c r="CC59" s="994"/>
      <c r="CD59" s="994"/>
      <c r="CE59" s="994"/>
      <c r="CF59" s="994"/>
      <c r="CG59" s="1015"/>
      <c r="CH59" s="990"/>
      <c r="CI59" s="991"/>
      <c r="CJ59" s="991"/>
      <c r="CK59" s="991"/>
      <c r="CL59" s="992"/>
      <c r="CM59" s="990"/>
      <c r="CN59" s="991"/>
      <c r="CO59" s="991"/>
      <c r="CP59" s="991"/>
      <c r="CQ59" s="992"/>
      <c r="CR59" s="990"/>
      <c r="CS59" s="991"/>
      <c r="CT59" s="991"/>
      <c r="CU59" s="991"/>
      <c r="CV59" s="992"/>
      <c r="CW59" s="990"/>
      <c r="CX59" s="991"/>
      <c r="CY59" s="991"/>
      <c r="CZ59" s="991"/>
      <c r="DA59" s="992"/>
      <c r="DB59" s="990"/>
      <c r="DC59" s="991"/>
      <c r="DD59" s="991"/>
      <c r="DE59" s="991"/>
      <c r="DF59" s="992"/>
      <c r="DG59" s="990"/>
      <c r="DH59" s="991"/>
      <c r="DI59" s="991"/>
      <c r="DJ59" s="991"/>
      <c r="DK59" s="992"/>
      <c r="DL59" s="990"/>
      <c r="DM59" s="991"/>
      <c r="DN59" s="991"/>
      <c r="DO59" s="991"/>
      <c r="DP59" s="992"/>
      <c r="DQ59" s="990"/>
      <c r="DR59" s="991"/>
      <c r="DS59" s="991"/>
      <c r="DT59" s="991"/>
      <c r="DU59" s="992"/>
      <c r="DV59" s="993"/>
      <c r="DW59" s="994"/>
      <c r="DX59" s="994"/>
      <c r="DY59" s="994"/>
      <c r="DZ59" s="995"/>
      <c r="EA59" s="218"/>
    </row>
    <row r="60" spans="1:131" ht="26.25" customHeight="1" x14ac:dyDescent="0.15">
      <c r="A60" s="226">
        <v>33</v>
      </c>
      <c r="B60" s="1031"/>
      <c r="C60" s="1032"/>
      <c r="D60" s="1032"/>
      <c r="E60" s="1032"/>
      <c r="F60" s="1032"/>
      <c r="G60" s="1032"/>
      <c r="H60" s="1032"/>
      <c r="I60" s="1032"/>
      <c r="J60" s="1032"/>
      <c r="K60" s="1032"/>
      <c r="L60" s="1032"/>
      <c r="M60" s="1032"/>
      <c r="N60" s="1032"/>
      <c r="O60" s="1032"/>
      <c r="P60" s="1033"/>
      <c r="Q60" s="1034"/>
      <c r="R60" s="1026"/>
      <c r="S60" s="1026"/>
      <c r="T60" s="1026"/>
      <c r="U60" s="1026"/>
      <c r="V60" s="1026"/>
      <c r="W60" s="1026"/>
      <c r="X60" s="1026"/>
      <c r="Y60" s="1026"/>
      <c r="Z60" s="1026"/>
      <c r="AA60" s="1026"/>
      <c r="AB60" s="1026"/>
      <c r="AC60" s="1026"/>
      <c r="AD60" s="1026"/>
      <c r="AE60" s="1035"/>
      <c r="AF60" s="1036"/>
      <c r="AG60" s="1037"/>
      <c r="AH60" s="1037"/>
      <c r="AI60" s="1037"/>
      <c r="AJ60" s="1038"/>
      <c r="AK60" s="1025"/>
      <c r="AL60" s="1026"/>
      <c r="AM60" s="1026"/>
      <c r="AN60" s="1026"/>
      <c r="AO60" s="1026"/>
      <c r="AP60" s="1026"/>
      <c r="AQ60" s="1026"/>
      <c r="AR60" s="1026"/>
      <c r="AS60" s="1026"/>
      <c r="AT60" s="1026"/>
      <c r="AU60" s="1026"/>
      <c r="AV60" s="1026"/>
      <c r="AW60" s="1026"/>
      <c r="AX60" s="1026"/>
      <c r="AY60" s="1026"/>
      <c r="AZ60" s="1027"/>
      <c r="BA60" s="1027"/>
      <c r="BB60" s="1027"/>
      <c r="BC60" s="1027"/>
      <c r="BD60" s="1027"/>
      <c r="BE60" s="972"/>
      <c r="BF60" s="972"/>
      <c r="BG60" s="972"/>
      <c r="BH60" s="972"/>
      <c r="BI60" s="973"/>
      <c r="BJ60" s="220"/>
      <c r="BK60" s="220"/>
      <c r="BL60" s="220"/>
      <c r="BM60" s="220"/>
      <c r="BN60" s="220"/>
      <c r="BO60" s="229"/>
      <c r="BP60" s="229"/>
      <c r="BQ60" s="226">
        <v>54</v>
      </c>
      <c r="BR60" s="227"/>
      <c r="BS60" s="993"/>
      <c r="BT60" s="994"/>
      <c r="BU60" s="994"/>
      <c r="BV60" s="994"/>
      <c r="BW60" s="994"/>
      <c r="BX60" s="994"/>
      <c r="BY60" s="994"/>
      <c r="BZ60" s="994"/>
      <c r="CA60" s="994"/>
      <c r="CB60" s="994"/>
      <c r="CC60" s="994"/>
      <c r="CD60" s="994"/>
      <c r="CE60" s="994"/>
      <c r="CF60" s="994"/>
      <c r="CG60" s="1015"/>
      <c r="CH60" s="990"/>
      <c r="CI60" s="991"/>
      <c r="CJ60" s="991"/>
      <c r="CK60" s="991"/>
      <c r="CL60" s="992"/>
      <c r="CM60" s="990"/>
      <c r="CN60" s="991"/>
      <c r="CO60" s="991"/>
      <c r="CP60" s="991"/>
      <c r="CQ60" s="992"/>
      <c r="CR60" s="990"/>
      <c r="CS60" s="991"/>
      <c r="CT60" s="991"/>
      <c r="CU60" s="991"/>
      <c r="CV60" s="992"/>
      <c r="CW60" s="990"/>
      <c r="CX60" s="991"/>
      <c r="CY60" s="991"/>
      <c r="CZ60" s="991"/>
      <c r="DA60" s="992"/>
      <c r="DB60" s="990"/>
      <c r="DC60" s="991"/>
      <c r="DD60" s="991"/>
      <c r="DE60" s="991"/>
      <c r="DF60" s="992"/>
      <c r="DG60" s="990"/>
      <c r="DH60" s="991"/>
      <c r="DI60" s="991"/>
      <c r="DJ60" s="991"/>
      <c r="DK60" s="992"/>
      <c r="DL60" s="990"/>
      <c r="DM60" s="991"/>
      <c r="DN60" s="991"/>
      <c r="DO60" s="991"/>
      <c r="DP60" s="992"/>
      <c r="DQ60" s="990"/>
      <c r="DR60" s="991"/>
      <c r="DS60" s="991"/>
      <c r="DT60" s="991"/>
      <c r="DU60" s="992"/>
      <c r="DV60" s="993"/>
      <c r="DW60" s="994"/>
      <c r="DX60" s="994"/>
      <c r="DY60" s="994"/>
      <c r="DZ60" s="995"/>
      <c r="EA60" s="218"/>
    </row>
    <row r="61" spans="1:131" ht="26.25" customHeight="1" thickBot="1" x14ac:dyDescent="0.2">
      <c r="A61" s="226">
        <v>34</v>
      </c>
      <c r="B61" s="1031"/>
      <c r="C61" s="1032"/>
      <c r="D61" s="1032"/>
      <c r="E61" s="1032"/>
      <c r="F61" s="1032"/>
      <c r="G61" s="1032"/>
      <c r="H61" s="1032"/>
      <c r="I61" s="1032"/>
      <c r="J61" s="1032"/>
      <c r="K61" s="1032"/>
      <c r="L61" s="1032"/>
      <c r="M61" s="1032"/>
      <c r="N61" s="1032"/>
      <c r="O61" s="1032"/>
      <c r="P61" s="1033"/>
      <c r="Q61" s="1034"/>
      <c r="R61" s="1026"/>
      <c r="S61" s="1026"/>
      <c r="T61" s="1026"/>
      <c r="U61" s="1026"/>
      <c r="V61" s="1026"/>
      <c r="W61" s="1026"/>
      <c r="X61" s="1026"/>
      <c r="Y61" s="1026"/>
      <c r="Z61" s="1026"/>
      <c r="AA61" s="1026"/>
      <c r="AB61" s="1026"/>
      <c r="AC61" s="1026"/>
      <c r="AD61" s="1026"/>
      <c r="AE61" s="1035"/>
      <c r="AF61" s="1036"/>
      <c r="AG61" s="1037"/>
      <c r="AH61" s="1037"/>
      <c r="AI61" s="1037"/>
      <c r="AJ61" s="1038"/>
      <c r="AK61" s="1025"/>
      <c r="AL61" s="1026"/>
      <c r="AM61" s="1026"/>
      <c r="AN61" s="1026"/>
      <c r="AO61" s="1026"/>
      <c r="AP61" s="1026"/>
      <c r="AQ61" s="1026"/>
      <c r="AR61" s="1026"/>
      <c r="AS61" s="1026"/>
      <c r="AT61" s="1026"/>
      <c r="AU61" s="1026"/>
      <c r="AV61" s="1026"/>
      <c r="AW61" s="1026"/>
      <c r="AX61" s="1026"/>
      <c r="AY61" s="1026"/>
      <c r="AZ61" s="1027"/>
      <c r="BA61" s="1027"/>
      <c r="BB61" s="1027"/>
      <c r="BC61" s="1027"/>
      <c r="BD61" s="1027"/>
      <c r="BE61" s="972"/>
      <c r="BF61" s="972"/>
      <c r="BG61" s="972"/>
      <c r="BH61" s="972"/>
      <c r="BI61" s="973"/>
      <c r="BJ61" s="220"/>
      <c r="BK61" s="220"/>
      <c r="BL61" s="220"/>
      <c r="BM61" s="220"/>
      <c r="BN61" s="220"/>
      <c r="BO61" s="229"/>
      <c r="BP61" s="229"/>
      <c r="BQ61" s="226">
        <v>55</v>
      </c>
      <c r="BR61" s="227"/>
      <c r="BS61" s="993"/>
      <c r="BT61" s="994"/>
      <c r="BU61" s="994"/>
      <c r="BV61" s="994"/>
      <c r="BW61" s="994"/>
      <c r="BX61" s="994"/>
      <c r="BY61" s="994"/>
      <c r="BZ61" s="994"/>
      <c r="CA61" s="994"/>
      <c r="CB61" s="994"/>
      <c r="CC61" s="994"/>
      <c r="CD61" s="994"/>
      <c r="CE61" s="994"/>
      <c r="CF61" s="994"/>
      <c r="CG61" s="1015"/>
      <c r="CH61" s="990"/>
      <c r="CI61" s="991"/>
      <c r="CJ61" s="991"/>
      <c r="CK61" s="991"/>
      <c r="CL61" s="992"/>
      <c r="CM61" s="990"/>
      <c r="CN61" s="991"/>
      <c r="CO61" s="991"/>
      <c r="CP61" s="991"/>
      <c r="CQ61" s="992"/>
      <c r="CR61" s="990"/>
      <c r="CS61" s="991"/>
      <c r="CT61" s="991"/>
      <c r="CU61" s="991"/>
      <c r="CV61" s="992"/>
      <c r="CW61" s="990"/>
      <c r="CX61" s="991"/>
      <c r="CY61" s="991"/>
      <c r="CZ61" s="991"/>
      <c r="DA61" s="992"/>
      <c r="DB61" s="990"/>
      <c r="DC61" s="991"/>
      <c r="DD61" s="991"/>
      <c r="DE61" s="991"/>
      <c r="DF61" s="992"/>
      <c r="DG61" s="990"/>
      <c r="DH61" s="991"/>
      <c r="DI61" s="991"/>
      <c r="DJ61" s="991"/>
      <c r="DK61" s="992"/>
      <c r="DL61" s="990"/>
      <c r="DM61" s="991"/>
      <c r="DN61" s="991"/>
      <c r="DO61" s="991"/>
      <c r="DP61" s="992"/>
      <c r="DQ61" s="990"/>
      <c r="DR61" s="991"/>
      <c r="DS61" s="991"/>
      <c r="DT61" s="991"/>
      <c r="DU61" s="992"/>
      <c r="DV61" s="993"/>
      <c r="DW61" s="994"/>
      <c r="DX61" s="994"/>
      <c r="DY61" s="994"/>
      <c r="DZ61" s="995"/>
      <c r="EA61" s="218"/>
    </row>
    <row r="62" spans="1:131" ht="26.25" customHeight="1" x14ac:dyDescent="0.15">
      <c r="A62" s="226">
        <v>35</v>
      </c>
      <c r="B62" s="1031"/>
      <c r="C62" s="1032"/>
      <c r="D62" s="1032"/>
      <c r="E62" s="1032"/>
      <c r="F62" s="1032"/>
      <c r="G62" s="1032"/>
      <c r="H62" s="1032"/>
      <c r="I62" s="1032"/>
      <c r="J62" s="1032"/>
      <c r="K62" s="1032"/>
      <c r="L62" s="1032"/>
      <c r="M62" s="1032"/>
      <c r="N62" s="1032"/>
      <c r="O62" s="1032"/>
      <c r="P62" s="1033"/>
      <c r="Q62" s="1034"/>
      <c r="R62" s="1026"/>
      <c r="S62" s="1026"/>
      <c r="T62" s="1026"/>
      <c r="U62" s="1026"/>
      <c r="V62" s="1026"/>
      <c r="W62" s="1026"/>
      <c r="X62" s="1026"/>
      <c r="Y62" s="1026"/>
      <c r="Z62" s="1026"/>
      <c r="AA62" s="1026"/>
      <c r="AB62" s="1026"/>
      <c r="AC62" s="1026"/>
      <c r="AD62" s="1026"/>
      <c r="AE62" s="1035"/>
      <c r="AF62" s="1036"/>
      <c r="AG62" s="1037"/>
      <c r="AH62" s="1037"/>
      <c r="AI62" s="1037"/>
      <c r="AJ62" s="1038"/>
      <c r="AK62" s="1025"/>
      <c r="AL62" s="1026"/>
      <c r="AM62" s="1026"/>
      <c r="AN62" s="1026"/>
      <c r="AO62" s="1026"/>
      <c r="AP62" s="1026"/>
      <c r="AQ62" s="1026"/>
      <c r="AR62" s="1026"/>
      <c r="AS62" s="1026"/>
      <c r="AT62" s="1026"/>
      <c r="AU62" s="1026"/>
      <c r="AV62" s="1026"/>
      <c r="AW62" s="1026"/>
      <c r="AX62" s="1026"/>
      <c r="AY62" s="1026"/>
      <c r="AZ62" s="1027"/>
      <c r="BA62" s="1027"/>
      <c r="BB62" s="1027"/>
      <c r="BC62" s="1027"/>
      <c r="BD62" s="1027"/>
      <c r="BE62" s="972"/>
      <c r="BF62" s="972"/>
      <c r="BG62" s="972"/>
      <c r="BH62" s="972"/>
      <c r="BI62" s="973"/>
      <c r="BJ62" s="1028" t="s">
        <v>395</v>
      </c>
      <c r="BK62" s="1029"/>
      <c r="BL62" s="1029"/>
      <c r="BM62" s="1029"/>
      <c r="BN62" s="1030"/>
      <c r="BO62" s="229"/>
      <c r="BP62" s="229"/>
      <c r="BQ62" s="226">
        <v>56</v>
      </c>
      <c r="BR62" s="227"/>
      <c r="BS62" s="993"/>
      <c r="BT62" s="994"/>
      <c r="BU62" s="994"/>
      <c r="BV62" s="994"/>
      <c r="BW62" s="994"/>
      <c r="BX62" s="994"/>
      <c r="BY62" s="994"/>
      <c r="BZ62" s="994"/>
      <c r="CA62" s="994"/>
      <c r="CB62" s="994"/>
      <c r="CC62" s="994"/>
      <c r="CD62" s="994"/>
      <c r="CE62" s="994"/>
      <c r="CF62" s="994"/>
      <c r="CG62" s="1015"/>
      <c r="CH62" s="990"/>
      <c r="CI62" s="991"/>
      <c r="CJ62" s="991"/>
      <c r="CK62" s="991"/>
      <c r="CL62" s="992"/>
      <c r="CM62" s="990"/>
      <c r="CN62" s="991"/>
      <c r="CO62" s="991"/>
      <c r="CP62" s="991"/>
      <c r="CQ62" s="992"/>
      <c r="CR62" s="990"/>
      <c r="CS62" s="991"/>
      <c r="CT62" s="991"/>
      <c r="CU62" s="991"/>
      <c r="CV62" s="992"/>
      <c r="CW62" s="990"/>
      <c r="CX62" s="991"/>
      <c r="CY62" s="991"/>
      <c r="CZ62" s="991"/>
      <c r="DA62" s="992"/>
      <c r="DB62" s="990"/>
      <c r="DC62" s="991"/>
      <c r="DD62" s="991"/>
      <c r="DE62" s="991"/>
      <c r="DF62" s="992"/>
      <c r="DG62" s="990"/>
      <c r="DH62" s="991"/>
      <c r="DI62" s="991"/>
      <c r="DJ62" s="991"/>
      <c r="DK62" s="992"/>
      <c r="DL62" s="990"/>
      <c r="DM62" s="991"/>
      <c r="DN62" s="991"/>
      <c r="DO62" s="991"/>
      <c r="DP62" s="992"/>
      <c r="DQ62" s="990"/>
      <c r="DR62" s="991"/>
      <c r="DS62" s="991"/>
      <c r="DT62" s="991"/>
      <c r="DU62" s="992"/>
      <c r="DV62" s="993"/>
      <c r="DW62" s="994"/>
      <c r="DX62" s="994"/>
      <c r="DY62" s="994"/>
      <c r="DZ62" s="995"/>
      <c r="EA62" s="218"/>
    </row>
    <row r="63" spans="1:131" ht="26.25" customHeight="1" thickBot="1" x14ac:dyDescent="0.2">
      <c r="A63" s="228" t="s">
        <v>377</v>
      </c>
      <c r="B63" s="937" t="s">
        <v>396</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21"/>
      <c r="AF63" s="1022">
        <v>724</v>
      </c>
      <c r="AG63" s="959"/>
      <c r="AH63" s="959"/>
      <c r="AI63" s="959"/>
      <c r="AJ63" s="1023"/>
      <c r="AK63" s="1024"/>
      <c r="AL63" s="963"/>
      <c r="AM63" s="963"/>
      <c r="AN63" s="963"/>
      <c r="AO63" s="963"/>
      <c r="AP63" s="959">
        <v>3852</v>
      </c>
      <c r="AQ63" s="959"/>
      <c r="AR63" s="959"/>
      <c r="AS63" s="959"/>
      <c r="AT63" s="959"/>
      <c r="AU63" s="959">
        <v>1416</v>
      </c>
      <c r="AV63" s="959"/>
      <c r="AW63" s="959"/>
      <c r="AX63" s="959"/>
      <c r="AY63" s="959"/>
      <c r="AZ63" s="1018"/>
      <c r="BA63" s="1018"/>
      <c r="BB63" s="1018"/>
      <c r="BC63" s="1018"/>
      <c r="BD63" s="1018"/>
      <c r="BE63" s="960"/>
      <c r="BF63" s="960"/>
      <c r="BG63" s="960"/>
      <c r="BH63" s="960"/>
      <c r="BI63" s="961"/>
      <c r="BJ63" s="1019" t="s">
        <v>121</v>
      </c>
      <c r="BK63" s="953"/>
      <c r="BL63" s="953"/>
      <c r="BM63" s="953"/>
      <c r="BN63" s="1020"/>
      <c r="BO63" s="229"/>
      <c r="BP63" s="229"/>
      <c r="BQ63" s="226">
        <v>57</v>
      </c>
      <c r="BR63" s="227"/>
      <c r="BS63" s="993"/>
      <c r="BT63" s="994"/>
      <c r="BU63" s="994"/>
      <c r="BV63" s="994"/>
      <c r="BW63" s="994"/>
      <c r="BX63" s="994"/>
      <c r="BY63" s="994"/>
      <c r="BZ63" s="994"/>
      <c r="CA63" s="994"/>
      <c r="CB63" s="994"/>
      <c r="CC63" s="994"/>
      <c r="CD63" s="994"/>
      <c r="CE63" s="994"/>
      <c r="CF63" s="994"/>
      <c r="CG63" s="1015"/>
      <c r="CH63" s="990"/>
      <c r="CI63" s="991"/>
      <c r="CJ63" s="991"/>
      <c r="CK63" s="991"/>
      <c r="CL63" s="992"/>
      <c r="CM63" s="990"/>
      <c r="CN63" s="991"/>
      <c r="CO63" s="991"/>
      <c r="CP63" s="991"/>
      <c r="CQ63" s="992"/>
      <c r="CR63" s="990"/>
      <c r="CS63" s="991"/>
      <c r="CT63" s="991"/>
      <c r="CU63" s="991"/>
      <c r="CV63" s="992"/>
      <c r="CW63" s="990"/>
      <c r="CX63" s="991"/>
      <c r="CY63" s="991"/>
      <c r="CZ63" s="991"/>
      <c r="DA63" s="992"/>
      <c r="DB63" s="990"/>
      <c r="DC63" s="991"/>
      <c r="DD63" s="991"/>
      <c r="DE63" s="991"/>
      <c r="DF63" s="992"/>
      <c r="DG63" s="990"/>
      <c r="DH63" s="991"/>
      <c r="DI63" s="991"/>
      <c r="DJ63" s="991"/>
      <c r="DK63" s="992"/>
      <c r="DL63" s="990"/>
      <c r="DM63" s="991"/>
      <c r="DN63" s="991"/>
      <c r="DO63" s="991"/>
      <c r="DP63" s="992"/>
      <c r="DQ63" s="990"/>
      <c r="DR63" s="991"/>
      <c r="DS63" s="991"/>
      <c r="DT63" s="991"/>
      <c r="DU63" s="992"/>
      <c r="DV63" s="993"/>
      <c r="DW63" s="994"/>
      <c r="DX63" s="994"/>
      <c r="DY63" s="994"/>
      <c r="DZ63" s="995"/>
      <c r="EA63" s="218"/>
    </row>
    <row r="64" spans="1:131" ht="26.25" customHeight="1" x14ac:dyDescent="0.15">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6">
        <v>58</v>
      </c>
      <c r="BR64" s="227"/>
      <c r="BS64" s="993"/>
      <c r="BT64" s="994"/>
      <c r="BU64" s="994"/>
      <c r="BV64" s="994"/>
      <c r="BW64" s="994"/>
      <c r="BX64" s="994"/>
      <c r="BY64" s="994"/>
      <c r="BZ64" s="994"/>
      <c r="CA64" s="994"/>
      <c r="CB64" s="994"/>
      <c r="CC64" s="994"/>
      <c r="CD64" s="994"/>
      <c r="CE64" s="994"/>
      <c r="CF64" s="994"/>
      <c r="CG64" s="1015"/>
      <c r="CH64" s="990"/>
      <c r="CI64" s="991"/>
      <c r="CJ64" s="991"/>
      <c r="CK64" s="991"/>
      <c r="CL64" s="992"/>
      <c r="CM64" s="990"/>
      <c r="CN64" s="991"/>
      <c r="CO64" s="991"/>
      <c r="CP64" s="991"/>
      <c r="CQ64" s="992"/>
      <c r="CR64" s="990"/>
      <c r="CS64" s="991"/>
      <c r="CT64" s="991"/>
      <c r="CU64" s="991"/>
      <c r="CV64" s="992"/>
      <c r="CW64" s="990"/>
      <c r="CX64" s="991"/>
      <c r="CY64" s="991"/>
      <c r="CZ64" s="991"/>
      <c r="DA64" s="992"/>
      <c r="DB64" s="990"/>
      <c r="DC64" s="991"/>
      <c r="DD64" s="991"/>
      <c r="DE64" s="991"/>
      <c r="DF64" s="992"/>
      <c r="DG64" s="990"/>
      <c r="DH64" s="991"/>
      <c r="DI64" s="991"/>
      <c r="DJ64" s="991"/>
      <c r="DK64" s="992"/>
      <c r="DL64" s="990"/>
      <c r="DM64" s="991"/>
      <c r="DN64" s="991"/>
      <c r="DO64" s="991"/>
      <c r="DP64" s="992"/>
      <c r="DQ64" s="990"/>
      <c r="DR64" s="991"/>
      <c r="DS64" s="991"/>
      <c r="DT64" s="991"/>
      <c r="DU64" s="992"/>
      <c r="DV64" s="993"/>
      <c r="DW64" s="994"/>
      <c r="DX64" s="994"/>
      <c r="DY64" s="994"/>
      <c r="DZ64" s="995"/>
      <c r="EA64" s="218"/>
    </row>
    <row r="65" spans="1:131" ht="26.25" customHeight="1" thickBot="1" x14ac:dyDescent="0.2">
      <c r="A65" s="220" t="s">
        <v>397</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9"/>
      <c r="BF65" s="229"/>
      <c r="BG65" s="229"/>
      <c r="BH65" s="229"/>
      <c r="BI65" s="229"/>
      <c r="BJ65" s="229"/>
      <c r="BK65" s="229"/>
      <c r="BL65" s="229"/>
      <c r="BM65" s="229"/>
      <c r="BN65" s="229"/>
      <c r="BO65" s="229"/>
      <c r="BP65" s="229"/>
      <c r="BQ65" s="226">
        <v>59</v>
      </c>
      <c r="BR65" s="227"/>
      <c r="BS65" s="993"/>
      <c r="BT65" s="994"/>
      <c r="BU65" s="994"/>
      <c r="BV65" s="994"/>
      <c r="BW65" s="994"/>
      <c r="BX65" s="994"/>
      <c r="BY65" s="994"/>
      <c r="BZ65" s="994"/>
      <c r="CA65" s="994"/>
      <c r="CB65" s="994"/>
      <c r="CC65" s="994"/>
      <c r="CD65" s="994"/>
      <c r="CE65" s="994"/>
      <c r="CF65" s="994"/>
      <c r="CG65" s="1015"/>
      <c r="CH65" s="990"/>
      <c r="CI65" s="991"/>
      <c r="CJ65" s="991"/>
      <c r="CK65" s="991"/>
      <c r="CL65" s="992"/>
      <c r="CM65" s="990"/>
      <c r="CN65" s="991"/>
      <c r="CO65" s="991"/>
      <c r="CP65" s="991"/>
      <c r="CQ65" s="992"/>
      <c r="CR65" s="990"/>
      <c r="CS65" s="991"/>
      <c r="CT65" s="991"/>
      <c r="CU65" s="991"/>
      <c r="CV65" s="992"/>
      <c r="CW65" s="990"/>
      <c r="CX65" s="991"/>
      <c r="CY65" s="991"/>
      <c r="CZ65" s="991"/>
      <c r="DA65" s="992"/>
      <c r="DB65" s="990"/>
      <c r="DC65" s="991"/>
      <c r="DD65" s="991"/>
      <c r="DE65" s="991"/>
      <c r="DF65" s="992"/>
      <c r="DG65" s="990"/>
      <c r="DH65" s="991"/>
      <c r="DI65" s="991"/>
      <c r="DJ65" s="991"/>
      <c r="DK65" s="992"/>
      <c r="DL65" s="990"/>
      <c r="DM65" s="991"/>
      <c r="DN65" s="991"/>
      <c r="DO65" s="991"/>
      <c r="DP65" s="992"/>
      <c r="DQ65" s="990"/>
      <c r="DR65" s="991"/>
      <c r="DS65" s="991"/>
      <c r="DT65" s="991"/>
      <c r="DU65" s="992"/>
      <c r="DV65" s="993"/>
      <c r="DW65" s="994"/>
      <c r="DX65" s="994"/>
      <c r="DY65" s="994"/>
      <c r="DZ65" s="995"/>
      <c r="EA65" s="218"/>
    </row>
    <row r="66" spans="1:131" ht="26.25" customHeight="1" x14ac:dyDescent="0.15">
      <c r="A66" s="996" t="s">
        <v>398</v>
      </c>
      <c r="B66" s="997"/>
      <c r="C66" s="997"/>
      <c r="D66" s="997"/>
      <c r="E66" s="997"/>
      <c r="F66" s="997"/>
      <c r="G66" s="997"/>
      <c r="H66" s="997"/>
      <c r="I66" s="997"/>
      <c r="J66" s="997"/>
      <c r="K66" s="997"/>
      <c r="L66" s="997"/>
      <c r="M66" s="997"/>
      <c r="N66" s="997"/>
      <c r="O66" s="997"/>
      <c r="P66" s="998"/>
      <c r="Q66" s="1002" t="s">
        <v>381</v>
      </c>
      <c r="R66" s="1003"/>
      <c r="S66" s="1003"/>
      <c r="T66" s="1003"/>
      <c r="U66" s="1004"/>
      <c r="V66" s="1002" t="s">
        <v>382</v>
      </c>
      <c r="W66" s="1003"/>
      <c r="X66" s="1003"/>
      <c r="Y66" s="1003"/>
      <c r="Z66" s="1004"/>
      <c r="AA66" s="1002" t="s">
        <v>383</v>
      </c>
      <c r="AB66" s="1003"/>
      <c r="AC66" s="1003"/>
      <c r="AD66" s="1003"/>
      <c r="AE66" s="1004"/>
      <c r="AF66" s="1008" t="s">
        <v>384</v>
      </c>
      <c r="AG66" s="1009"/>
      <c r="AH66" s="1009"/>
      <c r="AI66" s="1009"/>
      <c r="AJ66" s="1010"/>
      <c r="AK66" s="1002" t="s">
        <v>385</v>
      </c>
      <c r="AL66" s="997"/>
      <c r="AM66" s="997"/>
      <c r="AN66" s="997"/>
      <c r="AO66" s="998"/>
      <c r="AP66" s="1002" t="s">
        <v>386</v>
      </c>
      <c r="AQ66" s="1003"/>
      <c r="AR66" s="1003"/>
      <c r="AS66" s="1003"/>
      <c r="AT66" s="1004"/>
      <c r="AU66" s="1002" t="s">
        <v>399</v>
      </c>
      <c r="AV66" s="1003"/>
      <c r="AW66" s="1003"/>
      <c r="AX66" s="1003"/>
      <c r="AY66" s="1004"/>
      <c r="AZ66" s="1002" t="s">
        <v>365</v>
      </c>
      <c r="BA66" s="1003"/>
      <c r="BB66" s="1003"/>
      <c r="BC66" s="1003"/>
      <c r="BD66" s="1016"/>
      <c r="BE66" s="229"/>
      <c r="BF66" s="229"/>
      <c r="BG66" s="229"/>
      <c r="BH66" s="229"/>
      <c r="BI66" s="229"/>
      <c r="BJ66" s="229"/>
      <c r="BK66" s="229"/>
      <c r="BL66" s="229"/>
      <c r="BM66" s="229"/>
      <c r="BN66" s="229"/>
      <c r="BO66" s="229"/>
      <c r="BP66" s="229"/>
      <c r="BQ66" s="226">
        <v>60</v>
      </c>
      <c r="BR66" s="231"/>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18"/>
    </row>
    <row r="67" spans="1:131" ht="26.25" customHeight="1" thickBot="1" x14ac:dyDescent="0.2">
      <c r="A67" s="999"/>
      <c r="B67" s="1000"/>
      <c r="C67" s="1000"/>
      <c r="D67" s="1000"/>
      <c r="E67" s="1000"/>
      <c r="F67" s="1000"/>
      <c r="G67" s="1000"/>
      <c r="H67" s="1000"/>
      <c r="I67" s="1000"/>
      <c r="J67" s="1000"/>
      <c r="K67" s="1000"/>
      <c r="L67" s="1000"/>
      <c r="M67" s="1000"/>
      <c r="N67" s="1000"/>
      <c r="O67" s="1000"/>
      <c r="P67" s="1001"/>
      <c r="Q67" s="1005"/>
      <c r="R67" s="1006"/>
      <c r="S67" s="1006"/>
      <c r="T67" s="1006"/>
      <c r="U67" s="1007"/>
      <c r="V67" s="1005"/>
      <c r="W67" s="1006"/>
      <c r="X67" s="1006"/>
      <c r="Y67" s="1006"/>
      <c r="Z67" s="1007"/>
      <c r="AA67" s="1005"/>
      <c r="AB67" s="1006"/>
      <c r="AC67" s="1006"/>
      <c r="AD67" s="1006"/>
      <c r="AE67" s="1007"/>
      <c r="AF67" s="1011"/>
      <c r="AG67" s="1012"/>
      <c r="AH67" s="1012"/>
      <c r="AI67" s="1012"/>
      <c r="AJ67" s="1013"/>
      <c r="AK67" s="1014"/>
      <c r="AL67" s="1000"/>
      <c r="AM67" s="1000"/>
      <c r="AN67" s="1000"/>
      <c r="AO67" s="1001"/>
      <c r="AP67" s="1005"/>
      <c r="AQ67" s="1006"/>
      <c r="AR67" s="1006"/>
      <c r="AS67" s="1006"/>
      <c r="AT67" s="1007"/>
      <c r="AU67" s="1005"/>
      <c r="AV67" s="1006"/>
      <c r="AW67" s="1006"/>
      <c r="AX67" s="1006"/>
      <c r="AY67" s="1007"/>
      <c r="AZ67" s="1005"/>
      <c r="BA67" s="1006"/>
      <c r="BB67" s="1006"/>
      <c r="BC67" s="1006"/>
      <c r="BD67" s="1017"/>
      <c r="BE67" s="229"/>
      <c r="BF67" s="229"/>
      <c r="BG67" s="229"/>
      <c r="BH67" s="229"/>
      <c r="BI67" s="229"/>
      <c r="BJ67" s="229"/>
      <c r="BK67" s="229"/>
      <c r="BL67" s="229"/>
      <c r="BM67" s="229"/>
      <c r="BN67" s="229"/>
      <c r="BO67" s="229"/>
      <c r="BP67" s="229"/>
      <c r="BQ67" s="226">
        <v>61</v>
      </c>
      <c r="BR67" s="231"/>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18"/>
    </row>
    <row r="68" spans="1:131" ht="26.25" customHeight="1" thickTop="1" x14ac:dyDescent="0.15">
      <c r="A68" s="224">
        <v>1</v>
      </c>
      <c r="B68" s="986" t="s">
        <v>547</v>
      </c>
      <c r="C68" s="987"/>
      <c r="D68" s="987"/>
      <c r="E68" s="987"/>
      <c r="F68" s="987"/>
      <c r="G68" s="987"/>
      <c r="H68" s="987"/>
      <c r="I68" s="987"/>
      <c r="J68" s="987"/>
      <c r="K68" s="987"/>
      <c r="L68" s="987"/>
      <c r="M68" s="987"/>
      <c r="N68" s="987"/>
      <c r="O68" s="987"/>
      <c r="P68" s="988"/>
      <c r="Q68" s="989">
        <v>10521</v>
      </c>
      <c r="R68" s="983"/>
      <c r="S68" s="983"/>
      <c r="T68" s="983"/>
      <c r="U68" s="983"/>
      <c r="V68" s="983">
        <v>11674</v>
      </c>
      <c r="W68" s="983"/>
      <c r="X68" s="983"/>
      <c r="Y68" s="983"/>
      <c r="Z68" s="983"/>
      <c r="AA68" s="983">
        <v>-1152</v>
      </c>
      <c r="AB68" s="983"/>
      <c r="AC68" s="983"/>
      <c r="AD68" s="983"/>
      <c r="AE68" s="983"/>
      <c r="AF68" s="983">
        <v>4289</v>
      </c>
      <c r="AG68" s="983"/>
      <c r="AH68" s="983"/>
      <c r="AI68" s="983"/>
      <c r="AJ68" s="983"/>
      <c r="AK68" s="983" t="s">
        <v>555</v>
      </c>
      <c r="AL68" s="983"/>
      <c r="AM68" s="983"/>
      <c r="AN68" s="983"/>
      <c r="AO68" s="983"/>
      <c r="AP68" s="983">
        <v>3387</v>
      </c>
      <c r="AQ68" s="983"/>
      <c r="AR68" s="983"/>
      <c r="AS68" s="983"/>
      <c r="AT68" s="983"/>
      <c r="AU68" s="983">
        <v>130</v>
      </c>
      <c r="AV68" s="983"/>
      <c r="AW68" s="983"/>
      <c r="AX68" s="983"/>
      <c r="AY68" s="983"/>
      <c r="AZ68" s="984"/>
      <c r="BA68" s="984"/>
      <c r="BB68" s="984"/>
      <c r="BC68" s="984"/>
      <c r="BD68" s="985"/>
      <c r="BE68" s="229"/>
      <c r="BF68" s="229"/>
      <c r="BG68" s="229"/>
      <c r="BH68" s="229"/>
      <c r="BI68" s="229"/>
      <c r="BJ68" s="229"/>
      <c r="BK68" s="229"/>
      <c r="BL68" s="229"/>
      <c r="BM68" s="229"/>
      <c r="BN68" s="229"/>
      <c r="BO68" s="229"/>
      <c r="BP68" s="229"/>
      <c r="BQ68" s="226">
        <v>62</v>
      </c>
      <c r="BR68" s="231"/>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18"/>
    </row>
    <row r="69" spans="1:131" ht="26.25" customHeight="1" x14ac:dyDescent="0.15">
      <c r="A69" s="226">
        <v>2</v>
      </c>
      <c r="B69" s="974" t="s">
        <v>548</v>
      </c>
      <c r="C69" s="975"/>
      <c r="D69" s="975"/>
      <c r="E69" s="975"/>
      <c r="F69" s="975"/>
      <c r="G69" s="975"/>
      <c r="H69" s="975"/>
      <c r="I69" s="975"/>
      <c r="J69" s="975"/>
      <c r="K69" s="975"/>
      <c r="L69" s="975"/>
      <c r="M69" s="975"/>
      <c r="N69" s="975"/>
      <c r="O69" s="975"/>
      <c r="P69" s="976"/>
      <c r="Q69" s="977">
        <v>103</v>
      </c>
      <c r="R69" s="971"/>
      <c r="S69" s="971"/>
      <c r="T69" s="971"/>
      <c r="U69" s="971"/>
      <c r="V69" s="971">
        <v>91</v>
      </c>
      <c r="W69" s="971"/>
      <c r="X69" s="971"/>
      <c r="Y69" s="971"/>
      <c r="Z69" s="971"/>
      <c r="AA69" s="971">
        <v>11</v>
      </c>
      <c r="AB69" s="971"/>
      <c r="AC69" s="971"/>
      <c r="AD69" s="971"/>
      <c r="AE69" s="971"/>
      <c r="AF69" s="971">
        <v>11</v>
      </c>
      <c r="AG69" s="971"/>
      <c r="AH69" s="971"/>
      <c r="AI69" s="971"/>
      <c r="AJ69" s="971"/>
      <c r="AK69" s="971" t="s">
        <v>555</v>
      </c>
      <c r="AL69" s="971"/>
      <c r="AM69" s="971"/>
      <c r="AN69" s="971"/>
      <c r="AO69" s="971"/>
      <c r="AP69" s="971" t="s">
        <v>555</v>
      </c>
      <c r="AQ69" s="971"/>
      <c r="AR69" s="971"/>
      <c r="AS69" s="971"/>
      <c r="AT69" s="971"/>
      <c r="AU69" s="971" t="s">
        <v>555</v>
      </c>
      <c r="AV69" s="971"/>
      <c r="AW69" s="971"/>
      <c r="AX69" s="971"/>
      <c r="AY69" s="971"/>
      <c r="AZ69" s="972"/>
      <c r="BA69" s="972"/>
      <c r="BB69" s="972"/>
      <c r="BC69" s="972"/>
      <c r="BD69" s="973"/>
      <c r="BE69" s="229"/>
      <c r="BF69" s="229"/>
      <c r="BG69" s="229"/>
      <c r="BH69" s="229"/>
      <c r="BI69" s="229"/>
      <c r="BJ69" s="229"/>
      <c r="BK69" s="229"/>
      <c r="BL69" s="229"/>
      <c r="BM69" s="229"/>
      <c r="BN69" s="229"/>
      <c r="BO69" s="229"/>
      <c r="BP69" s="229"/>
      <c r="BQ69" s="226">
        <v>63</v>
      </c>
      <c r="BR69" s="231"/>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18"/>
    </row>
    <row r="70" spans="1:131" ht="26.25" customHeight="1" x14ac:dyDescent="0.15">
      <c r="A70" s="226">
        <v>3</v>
      </c>
      <c r="B70" s="974" t="s">
        <v>549</v>
      </c>
      <c r="C70" s="975"/>
      <c r="D70" s="975"/>
      <c r="E70" s="975"/>
      <c r="F70" s="975"/>
      <c r="G70" s="975"/>
      <c r="H70" s="975"/>
      <c r="I70" s="975"/>
      <c r="J70" s="975"/>
      <c r="K70" s="975"/>
      <c r="L70" s="975"/>
      <c r="M70" s="975"/>
      <c r="N70" s="975"/>
      <c r="O70" s="975"/>
      <c r="P70" s="976"/>
      <c r="Q70" s="977">
        <v>276838</v>
      </c>
      <c r="R70" s="971"/>
      <c r="S70" s="971"/>
      <c r="T70" s="971"/>
      <c r="U70" s="971"/>
      <c r="V70" s="971">
        <v>269931</v>
      </c>
      <c r="W70" s="971"/>
      <c r="X70" s="971"/>
      <c r="Y70" s="971"/>
      <c r="Z70" s="971"/>
      <c r="AA70" s="971">
        <v>6907</v>
      </c>
      <c r="AB70" s="971"/>
      <c r="AC70" s="971"/>
      <c r="AD70" s="971"/>
      <c r="AE70" s="971"/>
      <c r="AF70" s="971">
        <v>6907</v>
      </c>
      <c r="AG70" s="971"/>
      <c r="AH70" s="971"/>
      <c r="AI70" s="971"/>
      <c r="AJ70" s="971"/>
      <c r="AK70" s="971">
        <v>2277</v>
      </c>
      <c r="AL70" s="971"/>
      <c r="AM70" s="971"/>
      <c r="AN70" s="971"/>
      <c r="AO70" s="971"/>
      <c r="AP70" s="971" t="s">
        <v>486</v>
      </c>
      <c r="AQ70" s="971"/>
      <c r="AR70" s="971"/>
      <c r="AS70" s="971"/>
      <c r="AT70" s="971"/>
      <c r="AU70" s="971" t="s">
        <v>486</v>
      </c>
      <c r="AV70" s="971"/>
      <c r="AW70" s="971"/>
      <c r="AX70" s="971"/>
      <c r="AY70" s="971"/>
      <c r="AZ70" s="972"/>
      <c r="BA70" s="972"/>
      <c r="BB70" s="972"/>
      <c r="BC70" s="972"/>
      <c r="BD70" s="973"/>
      <c r="BE70" s="229"/>
      <c r="BF70" s="229"/>
      <c r="BG70" s="229"/>
      <c r="BH70" s="229"/>
      <c r="BI70" s="229"/>
      <c r="BJ70" s="229"/>
      <c r="BK70" s="229"/>
      <c r="BL70" s="229"/>
      <c r="BM70" s="229"/>
      <c r="BN70" s="229"/>
      <c r="BO70" s="229"/>
      <c r="BP70" s="229"/>
      <c r="BQ70" s="226">
        <v>64</v>
      </c>
      <c r="BR70" s="231"/>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18"/>
    </row>
    <row r="71" spans="1:131" ht="26.25" customHeight="1" x14ac:dyDescent="0.15">
      <c r="A71" s="226">
        <v>4</v>
      </c>
      <c r="B71" s="974" t="s">
        <v>551</v>
      </c>
      <c r="C71" s="975"/>
      <c r="D71" s="975"/>
      <c r="E71" s="975"/>
      <c r="F71" s="975"/>
      <c r="G71" s="975"/>
      <c r="H71" s="975"/>
      <c r="I71" s="975"/>
      <c r="J71" s="975"/>
      <c r="K71" s="975"/>
      <c r="L71" s="975"/>
      <c r="M71" s="975"/>
      <c r="N71" s="975"/>
      <c r="O71" s="975"/>
      <c r="P71" s="976"/>
      <c r="Q71" s="977">
        <v>4537</v>
      </c>
      <c r="R71" s="971"/>
      <c r="S71" s="971"/>
      <c r="T71" s="971"/>
      <c r="U71" s="971"/>
      <c r="V71" s="971">
        <v>4237</v>
      </c>
      <c r="W71" s="971"/>
      <c r="X71" s="971"/>
      <c r="Y71" s="971"/>
      <c r="Z71" s="971"/>
      <c r="AA71" s="971">
        <v>299</v>
      </c>
      <c r="AB71" s="971"/>
      <c r="AC71" s="971"/>
      <c r="AD71" s="971"/>
      <c r="AE71" s="971"/>
      <c r="AF71" s="971">
        <v>297</v>
      </c>
      <c r="AG71" s="971"/>
      <c r="AH71" s="971"/>
      <c r="AI71" s="971"/>
      <c r="AJ71" s="971"/>
      <c r="AK71" s="971">
        <v>2</v>
      </c>
      <c r="AL71" s="971"/>
      <c r="AM71" s="971"/>
      <c r="AN71" s="971"/>
      <c r="AO71" s="971"/>
      <c r="AP71" s="971" t="s">
        <v>486</v>
      </c>
      <c r="AQ71" s="971"/>
      <c r="AR71" s="971"/>
      <c r="AS71" s="971"/>
      <c r="AT71" s="971"/>
      <c r="AU71" s="971" t="s">
        <v>486</v>
      </c>
      <c r="AV71" s="971"/>
      <c r="AW71" s="971"/>
      <c r="AX71" s="971"/>
      <c r="AY71" s="971"/>
      <c r="AZ71" s="972"/>
      <c r="BA71" s="972"/>
      <c r="BB71" s="972"/>
      <c r="BC71" s="972"/>
      <c r="BD71" s="973"/>
      <c r="BE71" s="229"/>
      <c r="BF71" s="229"/>
      <c r="BG71" s="229"/>
      <c r="BH71" s="229"/>
      <c r="BI71" s="229"/>
      <c r="BJ71" s="229"/>
      <c r="BK71" s="229"/>
      <c r="BL71" s="229"/>
      <c r="BM71" s="229"/>
      <c r="BN71" s="229"/>
      <c r="BO71" s="229"/>
      <c r="BP71" s="229"/>
      <c r="BQ71" s="226">
        <v>65</v>
      </c>
      <c r="BR71" s="231"/>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18"/>
    </row>
    <row r="72" spans="1:131" ht="26.25" customHeight="1" x14ac:dyDescent="0.15">
      <c r="A72" s="226">
        <v>5</v>
      </c>
      <c r="B72" s="982" t="s">
        <v>553</v>
      </c>
      <c r="C72" s="975"/>
      <c r="D72" s="975"/>
      <c r="E72" s="975"/>
      <c r="F72" s="975"/>
      <c r="G72" s="975"/>
      <c r="H72" s="975"/>
      <c r="I72" s="975"/>
      <c r="J72" s="975"/>
      <c r="K72" s="975"/>
      <c r="L72" s="975"/>
      <c r="M72" s="975"/>
      <c r="N72" s="975"/>
      <c r="O72" s="975"/>
      <c r="P72" s="976"/>
      <c r="Q72" s="977">
        <v>4</v>
      </c>
      <c r="R72" s="971"/>
      <c r="S72" s="971"/>
      <c r="T72" s="971"/>
      <c r="U72" s="971"/>
      <c r="V72" s="971">
        <v>3</v>
      </c>
      <c r="W72" s="971"/>
      <c r="X72" s="971"/>
      <c r="Y72" s="971"/>
      <c r="Z72" s="971"/>
      <c r="AA72" s="971">
        <v>0</v>
      </c>
      <c r="AB72" s="971"/>
      <c r="AC72" s="971"/>
      <c r="AD72" s="971"/>
      <c r="AE72" s="971"/>
      <c r="AF72" s="971">
        <v>0</v>
      </c>
      <c r="AG72" s="971"/>
      <c r="AH72" s="971"/>
      <c r="AI72" s="971"/>
      <c r="AJ72" s="971"/>
      <c r="AK72" s="971">
        <v>0</v>
      </c>
      <c r="AL72" s="971"/>
      <c r="AM72" s="971"/>
      <c r="AN72" s="971"/>
      <c r="AO72" s="971"/>
      <c r="AP72" s="971" t="s">
        <v>486</v>
      </c>
      <c r="AQ72" s="971"/>
      <c r="AR72" s="971"/>
      <c r="AS72" s="971"/>
      <c r="AT72" s="971"/>
      <c r="AU72" s="971" t="s">
        <v>486</v>
      </c>
      <c r="AV72" s="971"/>
      <c r="AW72" s="971"/>
      <c r="AX72" s="971"/>
      <c r="AY72" s="971"/>
      <c r="AZ72" s="972"/>
      <c r="BA72" s="972"/>
      <c r="BB72" s="972"/>
      <c r="BC72" s="972"/>
      <c r="BD72" s="973"/>
      <c r="BE72" s="229"/>
      <c r="BF72" s="229"/>
      <c r="BG72" s="229"/>
      <c r="BH72" s="229"/>
      <c r="BI72" s="229"/>
      <c r="BJ72" s="229"/>
      <c r="BK72" s="229"/>
      <c r="BL72" s="229"/>
      <c r="BM72" s="229"/>
      <c r="BN72" s="229"/>
      <c r="BO72" s="229"/>
      <c r="BP72" s="229"/>
      <c r="BQ72" s="226">
        <v>66</v>
      </c>
      <c r="BR72" s="231"/>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18"/>
    </row>
    <row r="73" spans="1:131" ht="26.25" customHeight="1" x14ac:dyDescent="0.15">
      <c r="A73" s="226">
        <v>6</v>
      </c>
      <c r="B73" s="974" t="s">
        <v>550</v>
      </c>
      <c r="C73" s="975"/>
      <c r="D73" s="975"/>
      <c r="E73" s="975"/>
      <c r="F73" s="975"/>
      <c r="G73" s="975"/>
      <c r="H73" s="975"/>
      <c r="I73" s="975"/>
      <c r="J73" s="975"/>
      <c r="K73" s="975"/>
      <c r="L73" s="975"/>
      <c r="M73" s="975"/>
      <c r="N73" s="975"/>
      <c r="O73" s="975"/>
      <c r="P73" s="976"/>
      <c r="Q73" s="977">
        <v>258</v>
      </c>
      <c r="R73" s="971"/>
      <c r="S73" s="971"/>
      <c r="T73" s="971"/>
      <c r="U73" s="971"/>
      <c r="V73" s="971">
        <v>230</v>
      </c>
      <c r="W73" s="971"/>
      <c r="X73" s="971"/>
      <c r="Y73" s="971"/>
      <c r="Z73" s="971"/>
      <c r="AA73" s="971">
        <v>28</v>
      </c>
      <c r="AB73" s="971"/>
      <c r="AC73" s="971"/>
      <c r="AD73" s="971"/>
      <c r="AE73" s="971"/>
      <c r="AF73" s="971">
        <v>28</v>
      </c>
      <c r="AG73" s="971"/>
      <c r="AH73" s="971"/>
      <c r="AI73" s="971"/>
      <c r="AJ73" s="971"/>
      <c r="AK73" s="971">
        <v>75</v>
      </c>
      <c r="AL73" s="971"/>
      <c r="AM73" s="971"/>
      <c r="AN73" s="971"/>
      <c r="AO73" s="971"/>
      <c r="AP73" s="971" t="s">
        <v>486</v>
      </c>
      <c r="AQ73" s="971"/>
      <c r="AR73" s="971"/>
      <c r="AS73" s="971"/>
      <c r="AT73" s="971"/>
      <c r="AU73" s="971" t="s">
        <v>486</v>
      </c>
      <c r="AV73" s="971"/>
      <c r="AW73" s="971"/>
      <c r="AX73" s="971"/>
      <c r="AY73" s="971"/>
      <c r="AZ73" s="972"/>
      <c r="BA73" s="972"/>
      <c r="BB73" s="972"/>
      <c r="BC73" s="972"/>
      <c r="BD73" s="973"/>
      <c r="BE73" s="229"/>
      <c r="BF73" s="229"/>
      <c r="BG73" s="229"/>
      <c r="BH73" s="229"/>
      <c r="BI73" s="229"/>
      <c r="BJ73" s="229"/>
      <c r="BK73" s="229"/>
      <c r="BL73" s="229"/>
      <c r="BM73" s="229"/>
      <c r="BN73" s="229"/>
      <c r="BO73" s="229"/>
      <c r="BP73" s="229"/>
      <c r="BQ73" s="226">
        <v>67</v>
      </c>
      <c r="BR73" s="231"/>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18"/>
    </row>
    <row r="74" spans="1:131" ht="26.25" customHeight="1" x14ac:dyDescent="0.15">
      <c r="A74" s="226">
        <v>7</v>
      </c>
      <c r="B74" s="974" t="s">
        <v>552</v>
      </c>
      <c r="C74" s="975"/>
      <c r="D74" s="975"/>
      <c r="E74" s="975"/>
      <c r="F74" s="975"/>
      <c r="G74" s="975"/>
      <c r="H74" s="975"/>
      <c r="I74" s="975"/>
      <c r="J74" s="975"/>
      <c r="K74" s="975"/>
      <c r="L74" s="975"/>
      <c r="M74" s="975"/>
      <c r="N74" s="975"/>
      <c r="O74" s="975"/>
      <c r="P74" s="976"/>
      <c r="Q74" s="977">
        <v>2527</v>
      </c>
      <c r="R74" s="971"/>
      <c r="S74" s="971"/>
      <c r="T74" s="971"/>
      <c r="U74" s="971"/>
      <c r="V74" s="971">
        <v>2485</v>
      </c>
      <c r="W74" s="971"/>
      <c r="X74" s="971"/>
      <c r="Y74" s="971"/>
      <c r="Z74" s="971"/>
      <c r="AA74" s="971">
        <v>42</v>
      </c>
      <c r="AB74" s="971"/>
      <c r="AC74" s="971"/>
      <c r="AD74" s="971"/>
      <c r="AE74" s="971"/>
      <c r="AF74" s="971">
        <v>42</v>
      </c>
      <c r="AG74" s="971"/>
      <c r="AH74" s="971"/>
      <c r="AI74" s="971"/>
      <c r="AJ74" s="971"/>
      <c r="AK74" s="971">
        <v>2</v>
      </c>
      <c r="AL74" s="971"/>
      <c r="AM74" s="971"/>
      <c r="AN74" s="971"/>
      <c r="AO74" s="971"/>
      <c r="AP74" s="971">
        <v>2521</v>
      </c>
      <c r="AQ74" s="971"/>
      <c r="AR74" s="971"/>
      <c r="AS74" s="971"/>
      <c r="AT74" s="971"/>
      <c r="AU74" s="971">
        <v>444</v>
      </c>
      <c r="AV74" s="971"/>
      <c r="AW74" s="971"/>
      <c r="AX74" s="971"/>
      <c r="AY74" s="971"/>
      <c r="AZ74" s="972"/>
      <c r="BA74" s="972"/>
      <c r="BB74" s="972"/>
      <c r="BC74" s="972"/>
      <c r="BD74" s="973"/>
      <c r="BE74" s="229"/>
      <c r="BF74" s="229"/>
      <c r="BG74" s="229"/>
      <c r="BH74" s="229"/>
      <c r="BI74" s="229"/>
      <c r="BJ74" s="229"/>
      <c r="BK74" s="229"/>
      <c r="BL74" s="229"/>
      <c r="BM74" s="229"/>
      <c r="BN74" s="229"/>
      <c r="BO74" s="229"/>
      <c r="BP74" s="229"/>
      <c r="BQ74" s="226">
        <v>68</v>
      </c>
      <c r="BR74" s="231"/>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18"/>
    </row>
    <row r="75" spans="1:131" ht="26.25" customHeight="1" x14ac:dyDescent="0.15">
      <c r="A75" s="226">
        <v>8</v>
      </c>
      <c r="B75" s="982" t="s">
        <v>554</v>
      </c>
      <c r="C75" s="975"/>
      <c r="D75" s="975"/>
      <c r="E75" s="975"/>
      <c r="F75" s="975"/>
      <c r="G75" s="975"/>
      <c r="H75" s="975"/>
      <c r="I75" s="975"/>
      <c r="J75" s="975"/>
      <c r="K75" s="975"/>
      <c r="L75" s="975"/>
      <c r="M75" s="975"/>
      <c r="N75" s="975"/>
      <c r="O75" s="975"/>
      <c r="P75" s="976"/>
      <c r="Q75" s="978">
        <v>181</v>
      </c>
      <c r="R75" s="979"/>
      <c r="S75" s="979"/>
      <c r="T75" s="979"/>
      <c r="U75" s="980"/>
      <c r="V75" s="981">
        <v>160</v>
      </c>
      <c r="W75" s="979"/>
      <c r="X75" s="979"/>
      <c r="Y75" s="979"/>
      <c r="Z75" s="980"/>
      <c r="AA75" s="981">
        <v>21</v>
      </c>
      <c r="AB75" s="979"/>
      <c r="AC75" s="979"/>
      <c r="AD75" s="979"/>
      <c r="AE75" s="980"/>
      <c r="AF75" s="981">
        <v>21</v>
      </c>
      <c r="AG75" s="979"/>
      <c r="AH75" s="979"/>
      <c r="AI75" s="979"/>
      <c r="AJ75" s="980"/>
      <c r="AK75" s="981">
        <v>15</v>
      </c>
      <c r="AL75" s="979"/>
      <c r="AM75" s="979"/>
      <c r="AN75" s="979"/>
      <c r="AO75" s="980"/>
      <c r="AP75" s="981">
        <v>1454</v>
      </c>
      <c r="AQ75" s="979"/>
      <c r="AR75" s="979"/>
      <c r="AS75" s="979"/>
      <c r="AT75" s="980"/>
      <c r="AU75" s="981">
        <v>163</v>
      </c>
      <c r="AV75" s="979"/>
      <c r="AW75" s="979"/>
      <c r="AX75" s="979"/>
      <c r="AY75" s="980"/>
      <c r="AZ75" s="972"/>
      <c r="BA75" s="972"/>
      <c r="BB75" s="972"/>
      <c r="BC75" s="972"/>
      <c r="BD75" s="973"/>
      <c r="BE75" s="229"/>
      <c r="BF75" s="229"/>
      <c r="BG75" s="229"/>
      <c r="BH75" s="229"/>
      <c r="BI75" s="229"/>
      <c r="BJ75" s="229"/>
      <c r="BK75" s="229"/>
      <c r="BL75" s="229"/>
      <c r="BM75" s="229"/>
      <c r="BN75" s="229"/>
      <c r="BO75" s="229"/>
      <c r="BP75" s="229"/>
      <c r="BQ75" s="226">
        <v>69</v>
      </c>
      <c r="BR75" s="231"/>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18"/>
    </row>
    <row r="76" spans="1:131" ht="26.25" customHeight="1" x14ac:dyDescent="0.15">
      <c r="A76" s="226">
        <v>9</v>
      </c>
      <c r="B76" s="974"/>
      <c r="C76" s="975"/>
      <c r="D76" s="975"/>
      <c r="E76" s="975"/>
      <c r="F76" s="975"/>
      <c r="G76" s="975"/>
      <c r="H76" s="975"/>
      <c r="I76" s="975"/>
      <c r="J76" s="975"/>
      <c r="K76" s="975"/>
      <c r="L76" s="975"/>
      <c r="M76" s="975"/>
      <c r="N76" s="975"/>
      <c r="O76" s="975"/>
      <c r="P76" s="976"/>
      <c r="Q76" s="978"/>
      <c r="R76" s="979"/>
      <c r="S76" s="979"/>
      <c r="T76" s="979"/>
      <c r="U76" s="980"/>
      <c r="V76" s="981"/>
      <c r="W76" s="979"/>
      <c r="X76" s="979"/>
      <c r="Y76" s="979"/>
      <c r="Z76" s="980"/>
      <c r="AA76" s="981"/>
      <c r="AB76" s="979"/>
      <c r="AC76" s="979"/>
      <c r="AD76" s="979"/>
      <c r="AE76" s="980"/>
      <c r="AF76" s="981"/>
      <c r="AG76" s="979"/>
      <c r="AH76" s="979"/>
      <c r="AI76" s="979"/>
      <c r="AJ76" s="980"/>
      <c r="AK76" s="981"/>
      <c r="AL76" s="979"/>
      <c r="AM76" s="979"/>
      <c r="AN76" s="979"/>
      <c r="AO76" s="980"/>
      <c r="AP76" s="981"/>
      <c r="AQ76" s="979"/>
      <c r="AR76" s="979"/>
      <c r="AS76" s="979"/>
      <c r="AT76" s="980"/>
      <c r="AU76" s="981"/>
      <c r="AV76" s="979"/>
      <c r="AW76" s="979"/>
      <c r="AX76" s="979"/>
      <c r="AY76" s="980"/>
      <c r="AZ76" s="972"/>
      <c r="BA76" s="972"/>
      <c r="BB76" s="972"/>
      <c r="BC76" s="972"/>
      <c r="BD76" s="973"/>
      <c r="BE76" s="229"/>
      <c r="BF76" s="229"/>
      <c r="BG76" s="229"/>
      <c r="BH76" s="229"/>
      <c r="BI76" s="229"/>
      <c r="BJ76" s="229"/>
      <c r="BK76" s="229"/>
      <c r="BL76" s="229"/>
      <c r="BM76" s="229"/>
      <c r="BN76" s="229"/>
      <c r="BO76" s="229"/>
      <c r="BP76" s="229"/>
      <c r="BQ76" s="226">
        <v>70</v>
      </c>
      <c r="BR76" s="231"/>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18"/>
    </row>
    <row r="77" spans="1:131" ht="26.25" customHeight="1" x14ac:dyDescent="0.15">
      <c r="A77" s="226">
        <v>10</v>
      </c>
      <c r="B77" s="974"/>
      <c r="C77" s="975"/>
      <c r="D77" s="975"/>
      <c r="E77" s="975"/>
      <c r="F77" s="975"/>
      <c r="G77" s="975"/>
      <c r="H77" s="975"/>
      <c r="I77" s="975"/>
      <c r="J77" s="975"/>
      <c r="K77" s="975"/>
      <c r="L77" s="975"/>
      <c r="M77" s="975"/>
      <c r="N77" s="975"/>
      <c r="O77" s="975"/>
      <c r="P77" s="976"/>
      <c r="Q77" s="978"/>
      <c r="R77" s="979"/>
      <c r="S77" s="979"/>
      <c r="T77" s="979"/>
      <c r="U77" s="980"/>
      <c r="V77" s="981"/>
      <c r="W77" s="979"/>
      <c r="X77" s="979"/>
      <c r="Y77" s="979"/>
      <c r="Z77" s="980"/>
      <c r="AA77" s="981"/>
      <c r="AB77" s="979"/>
      <c r="AC77" s="979"/>
      <c r="AD77" s="979"/>
      <c r="AE77" s="980"/>
      <c r="AF77" s="981"/>
      <c r="AG77" s="979"/>
      <c r="AH77" s="979"/>
      <c r="AI77" s="979"/>
      <c r="AJ77" s="980"/>
      <c r="AK77" s="981"/>
      <c r="AL77" s="979"/>
      <c r="AM77" s="979"/>
      <c r="AN77" s="979"/>
      <c r="AO77" s="980"/>
      <c r="AP77" s="981"/>
      <c r="AQ77" s="979"/>
      <c r="AR77" s="979"/>
      <c r="AS77" s="979"/>
      <c r="AT77" s="980"/>
      <c r="AU77" s="981"/>
      <c r="AV77" s="979"/>
      <c r="AW77" s="979"/>
      <c r="AX77" s="979"/>
      <c r="AY77" s="980"/>
      <c r="AZ77" s="972"/>
      <c r="BA77" s="972"/>
      <c r="BB77" s="972"/>
      <c r="BC77" s="972"/>
      <c r="BD77" s="973"/>
      <c r="BE77" s="229"/>
      <c r="BF77" s="229"/>
      <c r="BG77" s="229"/>
      <c r="BH77" s="229"/>
      <c r="BI77" s="229"/>
      <c r="BJ77" s="229"/>
      <c r="BK77" s="229"/>
      <c r="BL77" s="229"/>
      <c r="BM77" s="229"/>
      <c r="BN77" s="229"/>
      <c r="BO77" s="229"/>
      <c r="BP77" s="229"/>
      <c r="BQ77" s="226">
        <v>71</v>
      </c>
      <c r="BR77" s="231"/>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18"/>
    </row>
    <row r="78" spans="1:131" ht="26.25" customHeight="1" x14ac:dyDescent="0.15">
      <c r="A78" s="226">
        <v>11</v>
      </c>
      <c r="B78" s="974"/>
      <c r="C78" s="975"/>
      <c r="D78" s="975"/>
      <c r="E78" s="975"/>
      <c r="F78" s="975"/>
      <c r="G78" s="975"/>
      <c r="H78" s="975"/>
      <c r="I78" s="975"/>
      <c r="J78" s="975"/>
      <c r="K78" s="975"/>
      <c r="L78" s="975"/>
      <c r="M78" s="975"/>
      <c r="N78" s="975"/>
      <c r="O78" s="975"/>
      <c r="P78" s="976"/>
      <c r="Q78" s="977"/>
      <c r="R78" s="971"/>
      <c r="S78" s="971"/>
      <c r="T78" s="971"/>
      <c r="U78" s="971"/>
      <c r="V78" s="971"/>
      <c r="W78" s="971"/>
      <c r="X78" s="971"/>
      <c r="Y78" s="971"/>
      <c r="Z78" s="971"/>
      <c r="AA78" s="971"/>
      <c r="AB78" s="971"/>
      <c r="AC78" s="971"/>
      <c r="AD78" s="971"/>
      <c r="AE78" s="971"/>
      <c r="AF78" s="971"/>
      <c r="AG78" s="971"/>
      <c r="AH78" s="971"/>
      <c r="AI78" s="971"/>
      <c r="AJ78" s="971"/>
      <c r="AK78" s="971"/>
      <c r="AL78" s="971"/>
      <c r="AM78" s="971"/>
      <c r="AN78" s="971"/>
      <c r="AO78" s="971"/>
      <c r="AP78" s="971"/>
      <c r="AQ78" s="971"/>
      <c r="AR78" s="971"/>
      <c r="AS78" s="971"/>
      <c r="AT78" s="971"/>
      <c r="AU78" s="971"/>
      <c r="AV78" s="971"/>
      <c r="AW78" s="971"/>
      <c r="AX78" s="971"/>
      <c r="AY78" s="971"/>
      <c r="AZ78" s="972"/>
      <c r="BA78" s="972"/>
      <c r="BB78" s="972"/>
      <c r="BC78" s="972"/>
      <c r="BD78" s="973"/>
      <c r="BE78" s="229"/>
      <c r="BF78" s="229"/>
      <c r="BG78" s="229"/>
      <c r="BH78" s="229"/>
      <c r="BI78" s="229"/>
      <c r="BJ78" s="218"/>
      <c r="BK78" s="218"/>
      <c r="BL78" s="218"/>
      <c r="BM78" s="218"/>
      <c r="BN78" s="218"/>
      <c r="BO78" s="229"/>
      <c r="BP78" s="229"/>
      <c r="BQ78" s="226">
        <v>72</v>
      </c>
      <c r="BR78" s="231"/>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18"/>
    </row>
    <row r="79" spans="1:131" ht="26.25" customHeight="1" x14ac:dyDescent="0.15">
      <c r="A79" s="226">
        <v>12</v>
      </c>
      <c r="B79" s="974"/>
      <c r="C79" s="975"/>
      <c r="D79" s="975"/>
      <c r="E79" s="975"/>
      <c r="F79" s="975"/>
      <c r="G79" s="975"/>
      <c r="H79" s="975"/>
      <c r="I79" s="975"/>
      <c r="J79" s="975"/>
      <c r="K79" s="975"/>
      <c r="L79" s="975"/>
      <c r="M79" s="975"/>
      <c r="N79" s="975"/>
      <c r="O79" s="975"/>
      <c r="P79" s="976"/>
      <c r="Q79" s="977"/>
      <c r="R79" s="971"/>
      <c r="S79" s="971"/>
      <c r="T79" s="971"/>
      <c r="U79" s="971"/>
      <c r="V79" s="971"/>
      <c r="W79" s="971"/>
      <c r="X79" s="971"/>
      <c r="Y79" s="971"/>
      <c r="Z79" s="971"/>
      <c r="AA79" s="971"/>
      <c r="AB79" s="971"/>
      <c r="AC79" s="971"/>
      <c r="AD79" s="971"/>
      <c r="AE79" s="971"/>
      <c r="AF79" s="971"/>
      <c r="AG79" s="971"/>
      <c r="AH79" s="971"/>
      <c r="AI79" s="971"/>
      <c r="AJ79" s="971"/>
      <c r="AK79" s="971"/>
      <c r="AL79" s="971"/>
      <c r="AM79" s="971"/>
      <c r="AN79" s="971"/>
      <c r="AO79" s="971"/>
      <c r="AP79" s="971"/>
      <c r="AQ79" s="971"/>
      <c r="AR79" s="971"/>
      <c r="AS79" s="971"/>
      <c r="AT79" s="971"/>
      <c r="AU79" s="971"/>
      <c r="AV79" s="971"/>
      <c r="AW79" s="971"/>
      <c r="AX79" s="971"/>
      <c r="AY79" s="971"/>
      <c r="AZ79" s="972"/>
      <c r="BA79" s="972"/>
      <c r="BB79" s="972"/>
      <c r="BC79" s="972"/>
      <c r="BD79" s="973"/>
      <c r="BE79" s="229"/>
      <c r="BF79" s="229"/>
      <c r="BG79" s="229"/>
      <c r="BH79" s="229"/>
      <c r="BI79" s="229"/>
      <c r="BJ79" s="218"/>
      <c r="BK79" s="218"/>
      <c r="BL79" s="218"/>
      <c r="BM79" s="218"/>
      <c r="BN79" s="218"/>
      <c r="BO79" s="229"/>
      <c r="BP79" s="229"/>
      <c r="BQ79" s="226">
        <v>73</v>
      </c>
      <c r="BR79" s="231"/>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18"/>
    </row>
    <row r="80" spans="1:131" ht="26.25" customHeight="1" x14ac:dyDescent="0.15">
      <c r="A80" s="226">
        <v>13</v>
      </c>
      <c r="B80" s="974"/>
      <c r="C80" s="975"/>
      <c r="D80" s="975"/>
      <c r="E80" s="975"/>
      <c r="F80" s="975"/>
      <c r="G80" s="975"/>
      <c r="H80" s="975"/>
      <c r="I80" s="975"/>
      <c r="J80" s="975"/>
      <c r="K80" s="975"/>
      <c r="L80" s="975"/>
      <c r="M80" s="975"/>
      <c r="N80" s="975"/>
      <c r="O80" s="975"/>
      <c r="P80" s="976"/>
      <c r="Q80" s="977"/>
      <c r="R80" s="971"/>
      <c r="S80" s="971"/>
      <c r="T80" s="971"/>
      <c r="U80" s="971"/>
      <c r="V80" s="971"/>
      <c r="W80" s="971"/>
      <c r="X80" s="971"/>
      <c r="Y80" s="971"/>
      <c r="Z80" s="971"/>
      <c r="AA80" s="971"/>
      <c r="AB80" s="971"/>
      <c r="AC80" s="971"/>
      <c r="AD80" s="971"/>
      <c r="AE80" s="971"/>
      <c r="AF80" s="971"/>
      <c r="AG80" s="971"/>
      <c r="AH80" s="971"/>
      <c r="AI80" s="971"/>
      <c r="AJ80" s="971"/>
      <c r="AK80" s="971"/>
      <c r="AL80" s="971"/>
      <c r="AM80" s="971"/>
      <c r="AN80" s="971"/>
      <c r="AO80" s="971"/>
      <c r="AP80" s="971"/>
      <c r="AQ80" s="971"/>
      <c r="AR80" s="971"/>
      <c r="AS80" s="971"/>
      <c r="AT80" s="971"/>
      <c r="AU80" s="971"/>
      <c r="AV80" s="971"/>
      <c r="AW80" s="971"/>
      <c r="AX80" s="971"/>
      <c r="AY80" s="971"/>
      <c r="AZ80" s="972"/>
      <c r="BA80" s="972"/>
      <c r="BB80" s="972"/>
      <c r="BC80" s="972"/>
      <c r="BD80" s="973"/>
      <c r="BE80" s="229"/>
      <c r="BF80" s="229"/>
      <c r="BG80" s="229"/>
      <c r="BH80" s="229"/>
      <c r="BI80" s="229"/>
      <c r="BJ80" s="229"/>
      <c r="BK80" s="229"/>
      <c r="BL80" s="229"/>
      <c r="BM80" s="229"/>
      <c r="BN80" s="229"/>
      <c r="BO80" s="229"/>
      <c r="BP80" s="229"/>
      <c r="BQ80" s="226">
        <v>74</v>
      </c>
      <c r="BR80" s="231"/>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18"/>
    </row>
    <row r="81" spans="1:131" ht="26.25" customHeight="1" x14ac:dyDescent="0.15">
      <c r="A81" s="226">
        <v>14</v>
      </c>
      <c r="B81" s="974"/>
      <c r="C81" s="975"/>
      <c r="D81" s="975"/>
      <c r="E81" s="975"/>
      <c r="F81" s="975"/>
      <c r="G81" s="975"/>
      <c r="H81" s="975"/>
      <c r="I81" s="975"/>
      <c r="J81" s="975"/>
      <c r="K81" s="975"/>
      <c r="L81" s="975"/>
      <c r="M81" s="975"/>
      <c r="N81" s="975"/>
      <c r="O81" s="975"/>
      <c r="P81" s="976"/>
      <c r="Q81" s="977"/>
      <c r="R81" s="971"/>
      <c r="S81" s="971"/>
      <c r="T81" s="971"/>
      <c r="U81" s="971"/>
      <c r="V81" s="971"/>
      <c r="W81" s="971"/>
      <c r="X81" s="971"/>
      <c r="Y81" s="971"/>
      <c r="Z81" s="971"/>
      <c r="AA81" s="971"/>
      <c r="AB81" s="971"/>
      <c r="AC81" s="971"/>
      <c r="AD81" s="971"/>
      <c r="AE81" s="971"/>
      <c r="AF81" s="971"/>
      <c r="AG81" s="971"/>
      <c r="AH81" s="971"/>
      <c r="AI81" s="971"/>
      <c r="AJ81" s="971"/>
      <c r="AK81" s="971"/>
      <c r="AL81" s="971"/>
      <c r="AM81" s="971"/>
      <c r="AN81" s="971"/>
      <c r="AO81" s="971"/>
      <c r="AP81" s="971"/>
      <c r="AQ81" s="971"/>
      <c r="AR81" s="971"/>
      <c r="AS81" s="971"/>
      <c r="AT81" s="971"/>
      <c r="AU81" s="971"/>
      <c r="AV81" s="971"/>
      <c r="AW81" s="971"/>
      <c r="AX81" s="971"/>
      <c r="AY81" s="971"/>
      <c r="AZ81" s="972"/>
      <c r="BA81" s="972"/>
      <c r="BB81" s="972"/>
      <c r="BC81" s="972"/>
      <c r="BD81" s="973"/>
      <c r="BE81" s="229"/>
      <c r="BF81" s="229"/>
      <c r="BG81" s="229"/>
      <c r="BH81" s="229"/>
      <c r="BI81" s="229"/>
      <c r="BJ81" s="229"/>
      <c r="BK81" s="229"/>
      <c r="BL81" s="229"/>
      <c r="BM81" s="229"/>
      <c r="BN81" s="229"/>
      <c r="BO81" s="229"/>
      <c r="BP81" s="229"/>
      <c r="BQ81" s="226">
        <v>75</v>
      </c>
      <c r="BR81" s="231"/>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18"/>
    </row>
    <row r="82" spans="1:131" ht="26.25" customHeight="1" x14ac:dyDescent="0.15">
      <c r="A82" s="226">
        <v>15</v>
      </c>
      <c r="B82" s="974"/>
      <c r="C82" s="975"/>
      <c r="D82" s="975"/>
      <c r="E82" s="975"/>
      <c r="F82" s="975"/>
      <c r="G82" s="975"/>
      <c r="H82" s="975"/>
      <c r="I82" s="975"/>
      <c r="J82" s="975"/>
      <c r="K82" s="975"/>
      <c r="L82" s="975"/>
      <c r="M82" s="975"/>
      <c r="N82" s="975"/>
      <c r="O82" s="975"/>
      <c r="P82" s="976"/>
      <c r="Q82" s="977"/>
      <c r="R82" s="971"/>
      <c r="S82" s="971"/>
      <c r="T82" s="971"/>
      <c r="U82" s="971"/>
      <c r="V82" s="971"/>
      <c r="W82" s="971"/>
      <c r="X82" s="971"/>
      <c r="Y82" s="971"/>
      <c r="Z82" s="971"/>
      <c r="AA82" s="971"/>
      <c r="AB82" s="971"/>
      <c r="AC82" s="971"/>
      <c r="AD82" s="971"/>
      <c r="AE82" s="971"/>
      <c r="AF82" s="971"/>
      <c r="AG82" s="971"/>
      <c r="AH82" s="971"/>
      <c r="AI82" s="971"/>
      <c r="AJ82" s="971"/>
      <c r="AK82" s="971"/>
      <c r="AL82" s="971"/>
      <c r="AM82" s="971"/>
      <c r="AN82" s="971"/>
      <c r="AO82" s="971"/>
      <c r="AP82" s="971"/>
      <c r="AQ82" s="971"/>
      <c r="AR82" s="971"/>
      <c r="AS82" s="971"/>
      <c r="AT82" s="971"/>
      <c r="AU82" s="971"/>
      <c r="AV82" s="971"/>
      <c r="AW82" s="971"/>
      <c r="AX82" s="971"/>
      <c r="AY82" s="971"/>
      <c r="AZ82" s="972"/>
      <c r="BA82" s="972"/>
      <c r="BB82" s="972"/>
      <c r="BC82" s="972"/>
      <c r="BD82" s="973"/>
      <c r="BE82" s="229"/>
      <c r="BF82" s="229"/>
      <c r="BG82" s="229"/>
      <c r="BH82" s="229"/>
      <c r="BI82" s="229"/>
      <c r="BJ82" s="229"/>
      <c r="BK82" s="229"/>
      <c r="BL82" s="229"/>
      <c r="BM82" s="229"/>
      <c r="BN82" s="229"/>
      <c r="BO82" s="229"/>
      <c r="BP82" s="229"/>
      <c r="BQ82" s="226">
        <v>76</v>
      </c>
      <c r="BR82" s="231"/>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18"/>
    </row>
    <row r="83" spans="1:131" ht="26.25" customHeight="1" x14ac:dyDescent="0.15">
      <c r="A83" s="226">
        <v>16</v>
      </c>
      <c r="B83" s="974"/>
      <c r="C83" s="975"/>
      <c r="D83" s="975"/>
      <c r="E83" s="975"/>
      <c r="F83" s="975"/>
      <c r="G83" s="975"/>
      <c r="H83" s="975"/>
      <c r="I83" s="975"/>
      <c r="J83" s="975"/>
      <c r="K83" s="975"/>
      <c r="L83" s="975"/>
      <c r="M83" s="975"/>
      <c r="N83" s="975"/>
      <c r="O83" s="975"/>
      <c r="P83" s="976"/>
      <c r="Q83" s="977"/>
      <c r="R83" s="971"/>
      <c r="S83" s="971"/>
      <c r="T83" s="971"/>
      <c r="U83" s="971"/>
      <c r="V83" s="971"/>
      <c r="W83" s="971"/>
      <c r="X83" s="971"/>
      <c r="Y83" s="971"/>
      <c r="Z83" s="971"/>
      <c r="AA83" s="971"/>
      <c r="AB83" s="971"/>
      <c r="AC83" s="971"/>
      <c r="AD83" s="971"/>
      <c r="AE83" s="971"/>
      <c r="AF83" s="971"/>
      <c r="AG83" s="971"/>
      <c r="AH83" s="971"/>
      <c r="AI83" s="971"/>
      <c r="AJ83" s="971"/>
      <c r="AK83" s="971"/>
      <c r="AL83" s="971"/>
      <c r="AM83" s="971"/>
      <c r="AN83" s="971"/>
      <c r="AO83" s="971"/>
      <c r="AP83" s="971"/>
      <c r="AQ83" s="971"/>
      <c r="AR83" s="971"/>
      <c r="AS83" s="971"/>
      <c r="AT83" s="971"/>
      <c r="AU83" s="971"/>
      <c r="AV83" s="971"/>
      <c r="AW83" s="971"/>
      <c r="AX83" s="971"/>
      <c r="AY83" s="971"/>
      <c r="AZ83" s="972"/>
      <c r="BA83" s="972"/>
      <c r="BB83" s="972"/>
      <c r="BC83" s="972"/>
      <c r="BD83" s="973"/>
      <c r="BE83" s="229"/>
      <c r="BF83" s="229"/>
      <c r="BG83" s="229"/>
      <c r="BH83" s="229"/>
      <c r="BI83" s="229"/>
      <c r="BJ83" s="229"/>
      <c r="BK83" s="229"/>
      <c r="BL83" s="229"/>
      <c r="BM83" s="229"/>
      <c r="BN83" s="229"/>
      <c r="BO83" s="229"/>
      <c r="BP83" s="229"/>
      <c r="BQ83" s="226">
        <v>77</v>
      </c>
      <c r="BR83" s="231"/>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18"/>
    </row>
    <row r="84" spans="1:131" ht="26.25" customHeight="1" x14ac:dyDescent="0.15">
      <c r="A84" s="226">
        <v>17</v>
      </c>
      <c r="B84" s="974"/>
      <c r="C84" s="975"/>
      <c r="D84" s="975"/>
      <c r="E84" s="975"/>
      <c r="F84" s="975"/>
      <c r="G84" s="975"/>
      <c r="H84" s="975"/>
      <c r="I84" s="975"/>
      <c r="J84" s="975"/>
      <c r="K84" s="975"/>
      <c r="L84" s="975"/>
      <c r="M84" s="975"/>
      <c r="N84" s="975"/>
      <c r="O84" s="975"/>
      <c r="P84" s="976"/>
      <c r="Q84" s="977"/>
      <c r="R84" s="971"/>
      <c r="S84" s="971"/>
      <c r="T84" s="971"/>
      <c r="U84" s="971"/>
      <c r="V84" s="971"/>
      <c r="W84" s="971"/>
      <c r="X84" s="971"/>
      <c r="Y84" s="971"/>
      <c r="Z84" s="971"/>
      <c r="AA84" s="971"/>
      <c r="AB84" s="971"/>
      <c r="AC84" s="971"/>
      <c r="AD84" s="971"/>
      <c r="AE84" s="971"/>
      <c r="AF84" s="971"/>
      <c r="AG84" s="971"/>
      <c r="AH84" s="971"/>
      <c r="AI84" s="971"/>
      <c r="AJ84" s="971"/>
      <c r="AK84" s="971"/>
      <c r="AL84" s="971"/>
      <c r="AM84" s="971"/>
      <c r="AN84" s="971"/>
      <c r="AO84" s="971"/>
      <c r="AP84" s="971"/>
      <c r="AQ84" s="971"/>
      <c r="AR84" s="971"/>
      <c r="AS84" s="971"/>
      <c r="AT84" s="971"/>
      <c r="AU84" s="971"/>
      <c r="AV84" s="971"/>
      <c r="AW84" s="971"/>
      <c r="AX84" s="971"/>
      <c r="AY84" s="971"/>
      <c r="AZ84" s="972"/>
      <c r="BA84" s="972"/>
      <c r="BB84" s="972"/>
      <c r="BC84" s="972"/>
      <c r="BD84" s="973"/>
      <c r="BE84" s="229"/>
      <c r="BF84" s="229"/>
      <c r="BG84" s="229"/>
      <c r="BH84" s="229"/>
      <c r="BI84" s="229"/>
      <c r="BJ84" s="229"/>
      <c r="BK84" s="229"/>
      <c r="BL84" s="229"/>
      <c r="BM84" s="229"/>
      <c r="BN84" s="229"/>
      <c r="BO84" s="229"/>
      <c r="BP84" s="229"/>
      <c r="BQ84" s="226">
        <v>78</v>
      </c>
      <c r="BR84" s="231"/>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18"/>
    </row>
    <row r="85" spans="1:131" ht="26.25" customHeight="1" x14ac:dyDescent="0.15">
      <c r="A85" s="226">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29"/>
      <c r="BF85" s="229"/>
      <c r="BG85" s="229"/>
      <c r="BH85" s="229"/>
      <c r="BI85" s="229"/>
      <c r="BJ85" s="229"/>
      <c r="BK85" s="229"/>
      <c r="BL85" s="229"/>
      <c r="BM85" s="229"/>
      <c r="BN85" s="229"/>
      <c r="BO85" s="229"/>
      <c r="BP85" s="229"/>
      <c r="BQ85" s="226">
        <v>79</v>
      </c>
      <c r="BR85" s="231"/>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18"/>
    </row>
    <row r="86" spans="1:131" ht="26.25" customHeight="1" x14ac:dyDescent="0.15">
      <c r="A86" s="226">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29"/>
      <c r="BF86" s="229"/>
      <c r="BG86" s="229"/>
      <c r="BH86" s="229"/>
      <c r="BI86" s="229"/>
      <c r="BJ86" s="229"/>
      <c r="BK86" s="229"/>
      <c r="BL86" s="229"/>
      <c r="BM86" s="229"/>
      <c r="BN86" s="229"/>
      <c r="BO86" s="229"/>
      <c r="BP86" s="229"/>
      <c r="BQ86" s="226">
        <v>80</v>
      </c>
      <c r="BR86" s="231"/>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18"/>
    </row>
    <row r="87" spans="1:131" ht="26.25" customHeight="1" x14ac:dyDescent="0.15">
      <c r="A87" s="232">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29"/>
      <c r="BF87" s="229"/>
      <c r="BG87" s="229"/>
      <c r="BH87" s="229"/>
      <c r="BI87" s="229"/>
      <c r="BJ87" s="229"/>
      <c r="BK87" s="229"/>
      <c r="BL87" s="229"/>
      <c r="BM87" s="229"/>
      <c r="BN87" s="229"/>
      <c r="BO87" s="229"/>
      <c r="BP87" s="229"/>
      <c r="BQ87" s="226">
        <v>81</v>
      </c>
      <c r="BR87" s="231"/>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18"/>
    </row>
    <row r="88" spans="1:131" ht="26.25" customHeight="1" thickBot="1" x14ac:dyDescent="0.2">
      <c r="A88" s="228" t="s">
        <v>377</v>
      </c>
      <c r="B88" s="937" t="s">
        <v>400</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v>11595</v>
      </c>
      <c r="AG88" s="959"/>
      <c r="AH88" s="959"/>
      <c r="AI88" s="959"/>
      <c r="AJ88" s="959"/>
      <c r="AK88" s="963"/>
      <c r="AL88" s="963"/>
      <c r="AM88" s="963"/>
      <c r="AN88" s="963"/>
      <c r="AO88" s="963"/>
      <c r="AP88" s="959">
        <v>7362</v>
      </c>
      <c r="AQ88" s="959"/>
      <c r="AR88" s="959"/>
      <c r="AS88" s="959"/>
      <c r="AT88" s="959"/>
      <c r="AU88" s="959">
        <v>737</v>
      </c>
      <c r="AV88" s="959"/>
      <c r="AW88" s="959"/>
      <c r="AX88" s="959"/>
      <c r="AY88" s="959"/>
      <c r="AZ88" s="960"/>
      <c r="BA88" s="960"/>
      <c r="BB88" s="960"/>
      <c r="BC88" s="960"/>
      <c r="BD88" s="961"/>
      <c r="BE88" s="229"/>
      <c r="BF88" s="229"/>
      <c r="BG88" s="229"/>
      <c r="BH88" s="229"/>
      <c r="BI88" s="229"/>
      <c r="BJ88" s="229"/>
      <c r="BK88" s="229"/>
      <c r="BL88" s="229"/>
      <c r="BM88" s="229"/>
      <c r="BN88" s="229"/>
      <c r="BO88" s="229"/>
      <c r="BP88" s="229"/>
      <c r="BQ88" s="226">
        <v>82</v>
      </c>
      <c r="BR88" s="231"/>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18"/>
    </row>
    <row r="89" spans="1:131" ht="26.25" hidden="1" customHeight="1" x14ac:dyDescent="0.15">
      <c r="A89" s="233"/>
      <c r="B89" s="234"/>
      <c r="C89" s="234"/>
      <c r="D89" s="234"/>
      <c r="E89" s="234"/>
      <c r="F89" s="234"/>
      <c r="G89" s="234"/>
      <c r="H89" s="234"/>
      <c r="I89" s="234"/>
      <c r="J89" s="234"/>
      <c r="K89" s="234"/>
      <c r="L89" s="234"/>
      <c r="M89" s="234"/>
      <c r="N89" s="234"/>
      <c r="O89" s="234"/>
      <c r="P89" s="234"/>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6"/>
      <c r="BA89" s="236"/>
      <c r="BB89" s="236"/>
      <c r="BC89" s="236"/>
      <c r="BD89" s="236"/>
      <c r="BE89" s="229"/>
      <c r="BF89" s="229"/>
      <c r="BG89" s="229"/>
      <c r="BH89" s="229"/>
      <c r="BI89" s="229"/>
      <c r="BJ89" s="229"/>
      <c r="BK89" s="229"/>
      <c r="BL89" s="229"/>
      <c r="BM89" s="229"/>
      <c r="BN89" s="229"/>
      <c r="BO89" s="229"/>
      <c r="BP89" s="229"/>
      <c r="BQ89" s="226">
        <v>83</v>
      </c>
      <c r="BR89" s="231"/>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18"/>
    </row>
    <row r="90" spans="1:131" ht="26.25" hidden="1" customHeight="1" x14ac:dyDescent="0.15">
      <c r="A90" s="233"/>
      <c r="B90" s="234"/>
      <c r="C90" s="234"/>
      <c r="D90" s="234"/>
      <c r="E90" s="234"/>
      <c r="F90" s="234"/>
      <c r="G90" s="234"/>
      <c r="H90" s="234"/>
      <c r="I90" s="234"/>
      <c r="J90" s="234"/>
      <c r="K90" s="234"/>
      <c r="L90" s="234"/>
      <c r="M90" s="234"/>
      <c r="N90" s="234"/>
      <c r="O90" s="234"/>
      <c r="P90" s="234"/>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6"/>
      <c r="BA90" s="236"/>
      <c r="BB90" s="236"/>
      <c r="BC90" s="236"/>
      <c r="BD90" s="236"/>
      <c r="BE90" s="229"/>
      <c r="BF90" s="229"/>
      <c r="BG90" s="229"/>
      <c r="BH90" s="229"/>
      <c r="BI90" s="229"/>
      <c r="BJ90" s="229"/>
      <c r="BK90" s="229"/>
      <c r="BL90" s="229"/>
      <c r="BM90" s="229"/>
      <c r="BN90" s="229"/>
      <c r="BO90" s="229"/>
      <c r="BP90" s="229"/>
      <c r="BQ90" s="226">
        <v>84</v>
      </c>
      <c r="BR90" s="231"/>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18"/>
    </row>
    <row r="91" spans="1:131" ht="26.25" hidden="1" customHeight="1" x14ac:dyDescent="0.15">
      <c r="A91" s="233"/>
      <c r="B91" s="234"/>
      <c r="C91" s="234"/>
      <c r="D91" s="234"/>
      <c r="E91" s="234"/>
      <c r="F91" s="234"/>
      <c r="G91" s="234"/>
      <c r="H91" s="234"/>
      <c r="I91" s="234"/>
      <c r="J91" s="234"/>
      <c r="K91" s="234"/>
      <c r="L91" s="234"/>
      <c r="M91" s="234"/>
      <c r="N91" s="234"/>
      <c r="O91" s="234"/>
      <c r="P91" s="234"/>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6"/>
      <c r="BA91" s="236"/>
      <c r="BB91" s="236"/>
      <c r="BC91" s="236"/>
      <c r="BD91" s="236"/>
      <c r="BE91" s="229"/>
      <c r="BF91" s="229"/>
      <c r="BG91" s="229"/>
      <c r="BH91" s="229"/>
      <c r="BI91" s="229"/>
      <c r="BJ91" s="229"/>
      <c r="BK91" s="229"/>
      <c r="BL91" s="229"/>
      <c r="BM91" s="229"/>
      <c r="BN91" s="229"/>
      <c r="BO91" s="229"/>
      <c r="BP91" s="229"/>
      <c r="BQ91" s="226">
        <v>85</v>
      </c>
      <c r="BR91" s="231"/>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18"/>
    </row>
    <row r="92" spans="1:131" ht="26.25" hidden="1" customHeight="1" x14ac:dyDescent="0.15">
      <c r="A92" s="233"/>
      <c r="B92" s="234"/>
      <c r="C92" s="234"/>
      <c r="D92" s="234"/>
      <c r="E92" s="234"/>
      <c r="F92" s="234"/>
      <c r="G92" s="234"/>
      <c r="H92" s="234"/>
      <c r="I92" s="234"/>
      <c r="J92" s="234"/>
      <c r="K92" s="234"/>
      <c r="L92" s="234"/>
      <c r="M92" s="234"/>
      <c r="N92" s="234"/>
      <c r="O92" s="234"/>
      <c r="P92" s="234"/>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6"/>
      <c r="BA92" s="236"/>
      <c r="BB92" s="236"/>
      <c r="BC92" s="236"/>
      <c r="BD92" s="236"/>
      <c r="BE92" s="229"/>
      <c r="BF92" s="229"/>
      <c r="BG92" s="229"/>
      <c r="BH92" s="229"/>
      <c r="BI92" s="229"/>
      <c r="BJ92" s="229"/>
      <c r="BK92" s="229"/>
      <c r="BL92" s="229"/>
      <c r="BM92" s="229"/>
      <c r="BN92" s="229"/>
      <c r="BO92" s="229"/>
      <c r="BP92" s="229"/>
      <c r="BQ92" s="226">
        <v>86</v>
      </c>
      <c r="BR92" s="231"/>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18"/>
    </row>
    <row r="93" spans="1:131" ht="26.25" hidden="1" customHeight="1" x14ac:dyDescent="0.15">
      <c r="A93" s="233"/>
      <c r="B93" s="234"/>
      <c r="C93" s="234"/>
      <c r="D93" s="234"/>
      <c r="E93" s="234"/>
      <c r="F93" s="234"/>
      <c r="G93" s="234"/>
      <c r="H93" s="234"/>
      <c r="I93" s="234"/>
      <c r="J93" s="234"/>
      <c r="K93" s="234"/>
      <c r="L93" s="234"/>
      <c r="M93" s="234"/>
      <c r="N93" s="234"/>
      <c r="O93" s="234"/>
      <c r="P93" s="234"/>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6"/>
      <c r="BA93" s="236"/>
      <c r="BB93" s="236"/>
      <c r="BC93" s="236"/>
      <c r="BD93" s="236"/>
      <c r="BE93" s="229"/>
      <c r="BF93" s="229"/>
      <c r="BG93" s="229"/>
      <c r="BH93" s="229"/>
      <c r="BI93" s="229"/>
      <c r="BJ93" s="229"/>
      <c r="BK93" s="229"/>
      <c r="BL93" s="229"/>
      <c r="BM93" s="229"/>
      <c r="BN93" s="229"/>
      <c r="BO93" s="229"/>
      <c r="BP93" s="229"/>
      <c r="BQ93" s="226">
        <v>87</v>
      </c>
      <c r="BR93" s="231"/>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18"/>
    </row>
    <row r="94" spans="1:131" ht="26.25" hidden="1" customHeight="1" x14ac:dyDescent="0.15">
      <c r="A94" s="233"/>
      <c r="B94" s="234"/>
      <c r="C94" s="234"/>
      <c r="D94" s="234"/>
      <c r="E94" s="234"/>
      <c r="F94" s="234"/>
      <c r="G94" s="234"/>
      <c r="H94" s="234"/>
      <c r="I94" s="234"/>
      <c r="J94" s="234"/>
      <c r="K94" s="234"/>
      <c r="L94" s="234"/>
      <c r="M94" s="234"/>
      <c r="N94" s="234"/>
      <c r="O94" s="234"/>
      <c r="P94" s="234"/>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6"/>
      <c r="BA94" s="236"/>
      <c r="BB94" s="236"/>
      <c r="BC94" s="236"/>
      <c r="BD94" s="236"/>
      <c r="BE94" s="229"/>
      <c r="BF94" s="229"/>
      <c r="BG94" s="229"/>
      <c r="BH94" s="229"/>
      <c r="BI94" s="229"/>
      <c r="BJ94" s="229"/>
      <c r="BK94" s="229"/>
      <c r="BL94" s="229"/>
      <c r="BM94" s="229"/>
      <c r="BN94" s="229"/>
      <c r="BO94" s="229"/>
      <c r="BP94" s="229"/>
      <c r="BQ94" s="226">
        <v>88</v>
      </c>
      <c r="BR94" s="231"/>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18"/>
    </row>
    <row r="95" spans="1:131" ht="26.25" hidden="1" customHeight="1" x14ac:dyDescent="0.15">
      <c r="A95" s="233"/>
      <c r="B95" s="234"/>
      <c r="C95" s="234"/>
      <c r="D95" s="234"/>
      <c r="E95" s="234"/>
      <c r="F95" s="234"/>
      <c r="G95" s="234"/>
      <c r="H95" s="234"/>
      <c r="I95" s="234"/>
      <c r="J95" s="234"/>
      <c r="K95" s="234"/>
      <c r="L95" s="234"/>
      <c r="M95" s="234"/>
      <c r="N95" s="234"/>
      <c r="O95" s="234"/>
      <c r="P95" s="234"/>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6"/>
      <c r="BA95" s="236"/>
      <c r="BB95" s="236"/>
      <c r="BC95" s="236"/>
      <c r="BD95" s="236"/>
      <c r="BE95" s="229"/>
      <c r="BF95" s="229"/>
      <c r="BG95" s="229"/>
      <c r="BH95" s="229"/>
      <c r="BI95" s="229"/>
      <c r="BJ95" s="229"/>
      <c r="BK95" s="229"/>
      <c r="BL95" s="229"/>
      <c r="BM95" s="229"/>
      <c r="BN95" s="229"/>
      <c r="BO95" s="229"/>
      <c r="BP95" s="229"/>
      <c r="BQ95" s="226">
        <v>89</v>
      </c>
      <c r="BR95" s="231"/>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18"/>
    </row>
    <row r="96" spans="1:131" ht="26.25" hidden="1" customHeight="1" x14ac:dyDescent="0.15">
      <c r="A96" s="233"/>
      <c r="B96" s="234"/>
      <c r="C96" s="234"/>
      <c r="D96" s="234"/>
      <c r="E96" s="234"/>
      <c r="F96" s="234"/>
      <c r="G96" s="234"/>
      <c r="H96" s="234"/>
      <c r="I96" s="234"/>
      <c r="J96" s="234"/>
      <c r="K96" s="234"/>
      <c r="L96" s="234"/>
      <c r="M96" s="234"/>
      <c r="N96" s="234"/>
      <c r="O96" s="234"/>
      <c r="P96" s="234"/>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6"/>
      <c r="BA96" s="236"/>
      <c r="BB96" s="236"/>
      <c r="BC96" s="236"/>
      <c r="BD96" s="236"/>
      <c r="BE96" s="229"/>
      <c r="BF96" s="229"/>
      <c r="BG96" s="229"/>
      <c r="BH96" s="229"/>
      <c r="BI96" s="229"/>
      <c r="BJ96" s="229"/>
      <c r="BK96" s="229"/>
      <c r="BL96" s="229"/>
      <c r="BM96" s="229"/>
      <c r="BN96" s="229"/>
      <c r="BO96" s="229"/>
      <c r="BP96" s="229"/>
      <c r="BQ96" s="226">
        <v>90</v>
      </c>
      <c r="BR96" s="231"/>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18"/>
    </row>
    <row r="97" spans="1:131" ht="26.25" hidden="1" customHeight="1" x14ac:dyDescent="0.15">
      <c r="A97" s="233"/>
      <c r="B97" s="234"/>
      <c r="C97" s="234"/>
      <c r="D97" s="234"/>
      <c r="E97" s="234"/>
      <c r="F97" s="234"/>
      <c r="G97" s="234"/>
      <c r="H97" s="234"/>
      <c r="I97" s="234"/>
      <c r="J97" s="234"/>
      <c r="K97" s="234"/>
      <c r="L97" s="234"/>
      <c r="M97" s="234"/>
      <c r="N97" s="234"/>
      <c r="O97" s="234"/>
      <c r="P97" s="234"/>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6"/>
      <c r="BA97" s="236"/>
      <c r="BB97" s="236"/>
      <c r="BC97" s="236"/>
      <c r="BD97" s="236"/>
      <c r="BE97" s="229"/>
      <c r="BF97" s="229"/>
      <c r="BG97" s="229"/>
      <c r="BH97" s="229"/>
      <c r="BI97" s="229"/>
      <c r="BJ97" s="229"/>
      <c r="BK97" s="229"/>
      <c r="BL97" s="229"/>
      <c r="BM97" s="229"/>
      <c r="BN97" s="229"/>
      <c r="BO97" s="229"/>
      <c r="BP97" s="229"/>
      <c r="BQ97" s="226">
        <v>91</v>
      </c>
      <c r="BR97" s="231"/>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18"/>
    </row>
    <row r="98" spans="1:131" ht="26.25" hidden="1" customHeight="1" x14ac:dyDescent="0.15">
      <c r="A98" s="233"/>
      <c r="B98" s="234"/>
      <c r="C98" s="234"/>
      <c r="D98" s="234"/>
      <c r="E98" s="234"/>
      <c r="F98" s="234"/>
      <c r="G98" s="234"/>
      <c r="H98" s="234"/>
      <c r="I98" s="234"/>
      <c r="J98" s="234"/>
      <c r="K98" s="234"/>
      <c r="L98" s="234"/>
      <c r="M98" s="234"/>
      <c r="N98" s="234"/>
      <c r="O98" s="234"/>
      <c r="P98" s="234"/>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6"/>
      <c r="BA98" s="236"/>
      <c r="BB98" s="236"/>
      <c r="BC98" s="236"/>
      <c r="BD98" s="236"/>
      <c r="BE98" s="229"/>
      <c r="BF98" s="229"/>
      <c r="BG98" s="229"/>
      <c r="BH98" s="229"/>
      <c r="BI98" s="229"/>
      <c r="BJ98" s="229"/>
      <c r="BK98" s="229"/>
      <c r="BL98" s="229"/>
      <c r="BM98" s="229"/>
      <c r="BN98" s="229"/>
      <c r="BO98" s="229"/>
      <c r="BP98" s="229"/>
      <c r="BQ98" s="226">
        <v>92</v>
      </c>
      <c r="BR98" s="231"/>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18"/>
    </row>
    <row r="99" spans="1:131" ht="26.25" hidden="1" customHeight="1" x14ac:dyDescent="0.15">
      <c r="A99" s="233"/>
      <c r="B99" s="234"/>
      <c r="C99" s="234"/>
      <c r="D99" s="234"/>
      <c r="E99" s="234"/>
      <c r="F99" s="234"/>
      <c r="G99" s="234"/>
      <c r="H99" s="234"/>
      <c r="I99" s="234"/>
      <c r="J99" s="234"/>
      <c r="K99" s="234"/>
      <c r="L99" s="234"/>
      <c r="M99" s="234"/>
      <c r="N99" s="234"/>
      <c r="O99" s="234"/>
      <c r="P99" s="234"/>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6"/>
      <c r="BA99" s="236"/>
      <c r="BB99" s="236"/>
      <c r="BC99" s="236"/>
      <c r="BD99" s="236"/>
      <c r="BE99" s="229"/>
      <c r="BF99" s="229"/>
      <c r="BG99" s="229"/>
      <c r="BH99" s="229"/>
      <c r="BI99" s="229"/>
      <c r="BJ99" s="229"/>
      <c r="BK99" s="229"/>
      <c r="BL99" s="229"/>
      <c r="BM99" s="229"/>
      <c r="BN99" s="229"/>
      <c r="BO99" s="229"/>
      <c r="BP99" s="229"/>
      <c r="BQ99" s="226">
        <v>93</v>
      </c>
      <c r="BR99" s="231"/>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18"/>
    </row>
    <row r="100" spans="1:131" ht="26.25" hidden="1" customHeight="1" x14ac:dyDescent="0.15">
      <c r="A100" s="233"/>
      <c r="B100" s="234"/>
      <c r="C100" s="234"/>
      <c r="D100" s="234"/>
      <c r="E100" s="234"/>
      <c r="F100" s="234"/>
      <c r="G100" s="234"/>
      <c r="H100" s="234"/>
      <c r="I100" s="234"/>
      <c r="J100" s="234"/>
      <c r="K100" s="234"/>
      <c r="L100" s="234"/>
      <c r="M100" s="234"/>
      <c r="N100" s="234"/>
      <c r="O100" s="234"/>
      <c r="P100" s="234"/>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6"/>
      <c r="BA100" s="236"/>
      <c r="BB100" s="236"/>
      <c r="BC100" s="236"/>
      <c r="BD100" s="236"/>
      <c r="BE100" s="229"/>
      <c r="BF100" s="229"/>
      <c r="BG100" s="229"/>
      <c r="BH100" s="229"/>
      <c r="BI100" s="229"/>
      <c r="BJ100" s="229"/>
      <c r="BK100" s="229"/>
      <c r="BL100" s="229"/>
      <c r="BM100" s="229"/>
      <c r="BN100" s="229"/>
      <c r="BO100" s="229"/>
      <c r="BP100" s="229"/>
      <c r="BQ100" s="226">
        <v>94</v>
      </c>
      <c r="BR100" s="231"/>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18"/>
    </row>
    <row r="101" spans="1:131" ht="26.25" hidden="1" customHeight="1" x14ac:dyDescent="0.15">
      <c r="A101" s="233"/>
      <c r="B101" s="234"/>
      <c r="C101" s="234"/>
      <c r="D101" s="234"/>
      <c r="E101" s="234"/>
      <c r="F101" s="234"/>
      <c r="G101" s="234"/>
      <c r="H101" s="234"/>
      <c r="I101" s="234"/>
      <c r="J101" s="234"/>
      <c r="K101" s="234"/>
      <c r="L101" s="234"/>
      <c r="M101" s="234"/>
      <c r="N101" s="234"/>
      <c r="O101" s="234"/>
      <c r="P101" s="234"/>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6"/>
      <c r="BA101" s="236"/>
      <c r="BB101" s="236"/>
      <c r="BC101" s="236"/>
      <c r="BD101" s="236"/>
      <c r="BE101" s="229"/>
      <c r="BF101" s="229"/>
      <c r="BG101" s="229"/>
      <c r="BH101" s="229"/>
      <c r="BI101" s="229"/>
      <c r="BJ101" s="229"/>
      <c r="BK101" s="229"/>
      <c r="BL101" s="229"/>
      <c r="BM101" s="229"/>
      <c r="BN101" s="229"/>
      <c r="BO101" s="229"/>
      <c r="BP101" s="229"/>
      <c r="BQ101" s="226">
        <v>95</v>
      </c>
      <c r="BR101" s="231"/>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18"/>
    </row>
    <row r="102" spans="1:131" ht="26.25" customHeight="1" thickBot="1" x14ac:dyDescent="0.2">
      <c r="A102" s="233"/>
      <c r="B102" s="234"/>
      <c r="C102" s="234"/>
      <c r="D102" s="234"/>
      <c r="E102" s="234"/>
      <c r="F102" s="234"/>
      <c r="G102" s="234"/>
      <c r="H102" s="234"/>
      <c r="I102" s="234"/>
      <c r="J102" s="234"/>
      <c r="K102" s="234"/>
      <c r="L102" s="234"/>
      <c r="M102" s="234"/>
      <c r="N102" s="234"/>
      <c r="O102" s="234"/>
      <c r="P102" s="234"/>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6"/>
      <c r="BA102" s="236"/>
      <c r="BB102" s="236"/>
      <c r="BC102" s="236"/>
      <c r="BD102" s="236"/>
      <c r="BE102" s="229"/>
      <c r="BF102" s="229"/>
      <c r="BG102" s="229"/>
      <c r="BH102" s="229"/>
      <c r="BI102" s="229"/>
      <c r="BJ102" s="229"/>
      <c r="BK102" s="229"/>
      <c r="BL102" s="229"/>
      <c r="BM102" s="229"/>
      <c r="BN102" s="229"/>
      <c r="BO102" s="229"/>
      <c r="BP102" s="229"/>
      <c r="BQ102" s="228" t="s">
        <v>377</v>
      </c>
      <c r="BR102" s="937" t="s">
        <v>401</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v>117</v>
      </c>
      <c r="CS102" s="953"/>
      <c r="CT102" s="953"/>
      <c r="CU102" s="953"/>
      <c r="CV102" s="954"/>
      <c r="CW102" s="952">
        <v>12</v>
      </c>
      <c r="CX102" s="953"/>
      <c r="CY102" s="953"/>
      <c r="CZ102" s="953"/>
      <c r="DA102" s="954"/>
      <c r="DB102" s="952">
        <v>211</v>
      </c>
      <c r="DC102" s="953"/>
      <c r="DD102" s="953"/>
      <c r="DE102" s="953"/>
      <c r="DF102" s="954"/>
      <c r="DG102" s="952"/>
      <c r="DH102" s="953"/>
      <c r="DI102" s="953"/>
      <c r="DJ102" s="953"/>
      <c r="DK102" s="954"/>
      <c r="DL102" s="952"/>
      <c r="DM102" s="953"/>
      <c r="DN102" s="953"/>
      <c r="DO102" s="953"/>
      <c r="DP102" s="954"/>
      <c r="DQ102" s="952"/>
      <c r="DR102" s="953"/>
      <c r="DS102" s="953"/>
      <c r="DT102" s="953"/>
      <c r="DU102" s="954"/>
      <c r="DV102" s="937"/>
      <c r="DW102" s="938"/>
      <c r="DX102" s="938"/>
      <c r="DY102" s="938"/>
      <c r="DZ102" s="939"/>
      <c r="EA102" s="218"/>
    </row>
    <row r="103" spans="1:131" ht="26.25" customHeight="1" x14ac:dyDescent="0.15">
      <c r="A103" s="233"/>
      <c r="B103" s="234"/>
      <c r="C103" s="234"/>
      <c r="D103" s="234"/>
      <c r="E103" s="234"/>
      <c r="F103" s="234"/>
      <c r="G103" s="234"/>
      <c r="H103" s="234"/>
      <c r="I103" s="234"/>
      <c r="J103" s="234"/>
      <c r="K103" s="234"/>
      <c r="L103" s="234"/>
      <c r="M103" s="234"/>
      <c r="N103" s="234"/>
      <c r="O103" s="234"/>
      <c r="P103" s="234"/>
      <c r="Q103" s="235"/>
      <c r="R103" s="235"/>
      <c r="S103" s="235"/>
      <c r="T103" s="235"/>
      <c r="U103" s="235"/>
      <c r="V103" s="235"/>
      <c r="W103" s="235"/>
      <c r="X103" s="235"/>
      <c r="Y103" s="235"/>
      <c r="Z103" s="235"/>
      <c r="AA103" s="235"/>
      <c r="AB103" s="235"/>
      <c r="AC103" s="235"/>
      <c r="AD103" s="235"/>
      <c r="AE103" s="235"/>
      <c r="AF103" s="235"/>
      <c r="AG103" s="235"/>
      <c r="AH103" s="235"/>
      <c r="AI103" s="235"/>
      <c r="AJ103" s="235"/>
      <c r="AK103" s="235"/>
      <c r="AL103" s="235"/>
      <c r="AM103" s="235"/>
      <c r="AN103" s="235"/>
      <c r="AO103" s="235"/>
      <c r="AP103" s="235"/>
      <c r="AQ103" s="235"/>
      <c r="AR103" s="235"/>
      <c r="AS103" s="235"/>
      <c r="AT103" s="235"/>
      <c r="AU103" s="235"/>
      <c r="AV103" s="235"/>
      <c r="AW103" s="235"/>
      <c r="AX103" s="235"/>
      <c r="AY103" s="235"/>
      <c r="AZ103" s="236"/>
      <c r="BA103" s="236"/>
      <c r="BB103" s="236"/>
      <c r="BC103" s="236"/>
      <c r="BD103" s="236"/>
      <c r="BE103" s="229"/>
      <c r="BF103" s="229"/>
      <c r="BG103" s="229"/>
      <c r="BH103" s="229"/>
      <c r="BI103" s="229"/>
      <c r="BJ103" s="229"/>
      <c r="BK103" s="229"/>
      <c r="BL103" s="229"/>
      <c r="BM103" s="229"/>
      <c r="BN103" s="229"/>
      <c r="BO103" s="229"/>
      <c r="BP103" s="229"/>
      <c r="BQ103" s="940" t="s">
        <v>402</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18"/>
    </row>
    <row r="104" spans="1:131" ht="26.25" customHeight="1" x14ac:dyDescent="0.15">
      <c r="A104" s="233"/>
      <c r="B104" s="234"/>
      <c r="C104" s="234"/>
      <c r="D104" s="234"/>
      <c r="E104" s="234"/>
      <c r="F104" s="234"/>
      <c r="G104" s="234"/>
      <c r="H104" s="234"/>
      <c r="I104" s="234"/>
      <c r="J104" s="234"/>
      <c r="K104" s="234"/>
      <c r="L104" s="234"/>
      <c r="M104" s="234"/>
      <c r="N104" s="234"/>
      <c r="O104" s="234"/>
      <c r="P104" s="234"/>
      <c r="Q104" s="235"/>
      <c r="R104" s="235"/>
      <c r="S104" s="235"/>
      <c r="T104" s="235"/>
      <c r="U104" s="235"/>
      <c r="V104" s="235"/>
      <c r="W104" s="235"/>
      <c r="X104" s="235"/>
      <c r="Y104" s="235"/>
      <c r="Z104" s="235"/>
      <c r="AA104" s="235"/>
      <c r="AB104" s="235"/>
      <c r="AC104" s="235"/>
      <c r="AD104" s="235"/>
      <c r="AE104" s="235"/>
      <c r="AF104" s="235"/>
      <c r="AG104" s="235"/>
      <c r="AH104" s="235"/>
      <c r="AI104" s="235"/>
      <c r="AJ104" s="235"/>
      <c r="AK104" s="235"/>
      <c r="AL104" s="235"/>
      <c r="AM104" s="235"/>
      <c r="AN104" s="235"/>
      <c r="AO104" s="235"/>
      <c r="AP104" s="235"/>
      <c r="AQ104" s="235"/>
      <c r="AR104" s="235"/>
      <c r="AS104" s="235"/>
      <c r="AT104" s="235"/>
      <c r="AU104" s="235"/>
      <c r="AV104" s="235"/>
      <c r="AW104" s="235"/>
      <c r="AX104" s="235"/>
      <c r="AY104" s="235"/>
      <c r="AZ104" s="236"/>
      <c r="BA104" s="236"/>
      <c r="BB104" s="236"/>
      <c r="BC104" s="236"/>
      <c r="BD104" s="236"/>
      <c r="BE104" s="229"/>
      <c r="BF104" s="229"/>
      <c r="BG104" s="229"/>
      <c r="BH104" s="229"/>
      <c r="BI104" s="229"/>
      <c r="BJ104" s="229"/>
      <c r="BK104" s="229"/>
      <c r="BL104" s="229"/>
      <c r="BM104" s="229"/>
      <c r="BN104" s="229"/>
      <c r="BO104" s="229"/>
      <c r="BP104" s="229"/>
      <c r="BQ104" s="941" t="s">
        <v>403</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18"/>
    </row>
    <row r="105" spans="1:131" ht="11.25" customHeight="1" x14ac:dyDescent="0.15">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15">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
      <c r="A107" s="237" t="s">
        <v>404</v>
      </c>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38"/>
      <c r="AO107" s="238"/>
      <c r="AP107" s="238"/>
      <c r="AQ107" s="238"/>
      <c r="AR107" s="238"/>
      <c r="AS107" s="238"/>
      <c r="AT107" s="238"/>
      <c r="AU107" s="237" t="s">
        <v>405</v>
      </c>
      <c r="AV107" s="238"/>
      <c r="AW107" s="238"/>
      <c r="AX107" s="238"/>
      <c r="AY107" s="238"/>
      <c r="AZ107" s="238"/>
      <c r="BA107" s="238"/>
      <c r="BB107" s="238"/>
      <c r="BC107" s="238"/>
      <c r="BD107" s="238"/>
      <c r="BE107" s="238"/>
      <c r="BF107" s="238"/>
      <c r="BG107" s="238"/>
      <c r="BH107" s="238"/>
      <c r="BI107" s="238"/>
      <c r="BJ107" s="238"/>
      <c r="BK107" s="238"/>
      <c r="BL107" s="238"/>
      <c r="BM107" s="238"/>
      <c r="BN107" s="238"/>
      <c r="BO107" s="238"/>
      <c r="BP107" s="238"/>
      <c r="BQ107" s="238"/>
      <c r="BR107" s="238"/>
      <c r="BS107" s="238"/>
      <c r="BT107" s="238"/>
      <c r="BU107" s="238"/>
      <c r="BV107" s="238"/>
      <c r="BW107" s="238"/>
      <c r="BX107" s="238"/>
      <c r="BY107" s="238"/>
      <c r="BZ107" s="238"/>
      <c r="CA107" s="238"/>
      <c r="CB107" s="238"/>
      <c r="CC107" s="238"/>
      <c r="CD107" s="238"/>
      <c r="CE107" s="238"/>
      <c r="CF107" s="238"/>
      <c r="CG107" s="238"/>
      <c r="CH107" s="238"/>
      <c r="CI107" s="238"/>
      <c r="CJ107" s="238"/>
      <c r="CK107" s="238"/>
      <c r="CL107" s="238"/>
      <c r="CM107" s="238"/>
      <c r="CN107" s="238"/>
      <c r="CO107" s="238"/>
      <c r="CP107" s="238"/>
      <c r="CQ107" s="238"/>
      <c r="CR107" s="238"/>
      <c r="CS107" s="238"/>
      <c r="CT107" s="238"/>
      <c r="CU107" s="238"/>
      <c r="CV107" s="238"/>
      <c r="CW107" s="238"/>
      <c r="CX107" s="238"/>
      <c r="CY107" s="238"/>
      <c r="CZ107" s="238"/>
      <c r="DA107" s="238"/>
      <c r="DB107" s="238"/>
      <c r="DC107" s="238"/>
      <c r="DD107" s="238"/>
      <c r="DE107" s="238"/>
      <c r="DF107" s="238"/>
      <c r="DG107" s="238"/>
      <c r="DH107" s="238"/>
      <c r="DI107" s="238"/>
      <c r="DJ107" s="238"/>
      <c r="DK107" s="238"/>
      <c r="DL107" s="238"/>
      <c r="DM107" s="238"/>
      <c r="DN107" s="238"/>
      <c r="DO107" s="238"/>
      <c r="DP107" s="238"/>
      <c r="DQ107" s="238"/>
      <c r="DR107" s="238"/>
      <c r="DS107" s="238"/>
      <c r="DT107" s="238"/>
      <c r="DU107" s="238"/>
      <c r="DV107" s="238"/>
      <c r="DW107" s="238"/>
      <c r="DX107" s="238"/>
      <c r="DY107" s="238"/>
      <c r="DZ107" s="238"/>
    </row>
    <row r="108" spans="1:131" s="218" customFormat="1" ht="26.25" customHeight="1" x14ac:dyDescent="0.15">
      <c r="A108" s="942" t="s">
        <v>406</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407</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18" customFormat="1" ht="26.25" customHeight="1" x14ac:dyDescent="0.15">
      <c r="A109" s="895" t="s">
        <v>408</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409</v>
      </c>
      <c r="AB109" s="896"/>
      <c r="AC109" s="896"/>
      <c r="AD109" s="896"/>
      <c r="AE109" s="897"/>
      <c r="AF109" s="898" t="s">
        <v>410</v>
      </c>
      <c r="AG109" s="896"/>
      <c r="AH109" s="896"/>
      <c r="AI109" s="896"/>
      <c r="AJ109" s="897"/>
      <c r="AK109" s="898" t="s">
        <v>295</v>
      </c>
      <c r="AL109" s="896"/>
      <c r="AM109" s="896"/>
      <c r="AN109" s="896"/>
      <c r="AO109" s="897"/>
      <c r="AP109" s="898" t="s">
        <v>411</v>
      </c>
      <c r="AQ109" s="896"/>
      <c r="AR109" s="896"/>
      <c r="AS109" s="896"/>
      <c r="AT109" s="929"/>
      <c r="AU109" s="895" t="s">
        <v>408</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409</v>
      </c>
      <c r="BR109" s="896"/>
      <c r="BS109" s="896"/>
      <c r="BT109" s="896"/>
      <c r="BU109" s="897"/>
      <c r="BV109" s="898" t="s">
        <v>410</v>
      </c>
      <c r="BW109" s="896"/>
      <c r="BX109" s="896"/>
      <c r="BY109" s="896"/>
      <c r="BZ109" s="897"/>
      <c r="CA109" s="898" t="s">
        <v>295</v>
      </c>
      <c r="CB109" s="896"/>
      <c r="CC109" s="896"/>
      <c r="CD109" s="896"/>
      <c r="CE109" s="897"/>
      <c r="CF109" s="936" t="s">
        <v>411</v>
      </c>
      <c r="CG109" s="936"/>
      <c r="CH109" s="936"/>
      <c r="CI109" s="936"/>
      <c r="CJ109" s="936"/>
      <c r="CK109" s="898" t="s">
        <v>412</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409</v>
      </c>
      <c r="DH109" s="896"/>
      <c r="DI109" s="896"/>
      <c r="DJ109" s="896"/>
      <c r="DK109" s="897"/>
      <c r="DL109" s="898" t="s">
        <v>410</v>
      </c>
      <c r="DM109" s="896"/>
      <c r="DN109" s="896"/>
      <c r="DO109" s="896"/>
      <c r="DP109" s="897"/>
      <c r="DQ109" s="898" t="s">
        <v>295</v>
      </c>
      <c r="DR109" s="896"/>
      <c r="DS109" s="896"/>
      <c r="DT109" s="896"/>
      <c r="DU109" s="897"/>
      <c r="DV109" s="898" t="s">
        <v>411</v>
      </c>
      <c r="DW109" s="896"/>
      <c r="DX109" s="896"/>
      <c r="DY109" s="896"/>
      <c r="DZ109" s="929"/>
    </row>
    <row r="110" spans="1:131" s="218" customFormat="1" ht="26.25" customHeight="1" x14ac:dyDescent="0.15">
      <c r="A110" s="807" t="s">
        <v>413</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442521</v>
      </c>
      <c r="AB110" s="889"/>
      <c r="AC110" s="889"/>
      <c r="AD110" s="889"/>
      <c r="AE110" s="890"/>
      <c r="AF110" s="891">
        <v>440152</v>
      </c>
      <c r="AG110" s="889"/>
      <c r="AH110" s="889"/>
      <c r="AI110" s="889"/>
      <c r="AJ110" s="890"/>
      <c r="AK110" s="891">
        <v>427501</v>
      </c>
      <c r="AL110" s="889"/>
      <c r="AM110" s="889"/>
      <c r="AN110" s="889"/>
      <c r="AO110" s="890"/>
      <c r="AP110" s="892">
        <v>12.4</v>
      </c>
      <c r="AQ110" s="893"/>
      <c r="AR110" s="893"/>
      <c r="AS110" s="893"/>
      <c r="AT110" s="894"/>
      <c r="AU110" s="930" t="s">
        <v>69</v>
      </c>
      <c r="AV110" s="931"/>
      <c r="AW110" s="931"/>
      <c r="AX110" s="931"/>
      <c r="AY110" s="931"/>
      <c r="AZ110" s="860" t="s">
        <v>414</v>
      </c>
      <c r="BA110" s="808"/>
      <c r="BB110" s="808"/>
      <c r="BC110" s="808"/>
      <c r="BD110" s="808"/>
      <c r="BE110" s="808"/>
      <c r="BF110" s="808"/>
      <c r="BG110" s="808"/>
      <c r="BH110" s="808"/>
      <c r="BI110" s="808"/>
      <c r="BJ110" s="808"/>
      <c r="BK110" s="808"/>
      <c r="BL110" s="808"/>
      <c r="BM110" s="808"/>
      <c r="BN110" s="808"/>
      <c r="BO110" s="808"/>
      <c r="BP110" s="809"/>
      <c r="BQ110" s="861">
        <v>5025746</v>
      </c>
      <c r="BR110" s="842"/>
      <c r="BS110" s="842"/>
      <c r="BT110" s="842"/>
      <c r="BU110" s="842"/>
      <c r="BV110" s="842">
        <v>4853182</v>
      </c>
      <c r="BW110" s="842"/>
      <c r="BX110" s="842"/>
      <c r="BY110" s="842"/>
      <c r="BZ110" s="842"/>
      <c r="CA110" s="842">
        <v>4737460</v>
      </c>
      <c r="CB110" s="842"/>
      <c r="CC110" s="842"/>
      <c r="CD110" s="842"/>
      <c r="CE110" s="842"/>
      <c r="CF110" s="866">
        <v>137.5</v>
      </c>
      <c r="CG110" s="867"/>
      <c r="CH110" s="867"/>
      <c r="CI110" s="867"/>
      <c r="CJ110" s="867"/>
      <c r="CK110" s="926" t="s">
        <v>415</v>
      </c>
      <c r="CL110" s="819"/>
      <c r="CM110" s="860" t="s">
        <v>416</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121</v>
      </c>
      <c r="DH110" s="842"/>
      <c r="DI110" s="842"/>
      <c r="DJ110" s="842"/>
      <c r="DK110" s="842"/>
      <c r="DL110" s="842" t="s">
        <v>121</v>
      </c>
      <c r="DM110" s="842"/>
      <c r="DN110" s="842"/>
      <c r="DO110" s="842"/>
      <c r="DP110" s="842"/>
      <c r="DQ110" s="842" t="s">
        <v>121</v>
      </c>
      <c r="DR110" s="842"/>
      <c r="DS110" s="842"/>
      <c r="DT110" s="842"/>
      <c r="DU110" s="842"/>
      <c r="DV110" s="843" t="s">
        <v>121</v>
      </c>
      <c r="DW110" s="843"/>
      <c r="DX110" s="843"/>
      <c r="DY110" s="843"/>
      <c r="DZ110" s="844"/>
    </row>
    <row r="111" spans="1:131" s="218" customFormat="1" ht="26.25" customHeight="1" x14ac:dyDescent="0.15">
      <c r="A111" s="774" t="s">
        <v>417</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121</v>
      </c>
      <c r="AB111" s="919"/>
      <c r="AC111" s="919"/>
      <c r="AD111" s="919"/>
      <c r="AE111" s="920"/>
      <c r="AF111" s="921" t="s">
        <v>121</v>
      </c>
      <c r="AG111" s="919"/>
      <c r="AH111" s="919"/>
      <c r="AI111" s="919"/>
      <c r="AJ111" s="920"/>
      <c r="AK111" s="921" t="s">
        <v>121</v>
      </c>
      <c r="AL111" s="919"/>
      <c r="AM111" s="919"/>
      <c r="AN111" s="919"/>
      <c r="AO111" s="920"/>
      <c r="AP111" s="922" t="s">
        <v>121</v>
      </c>
      <c r="AQ111" s="923"/>
      <c r="AR111" s="923"/>
      <c r="AS111" s="923"/>
      <c r="AT111" s="924"/>
      <c r="AU111" s="932"/>
      <c r="AV111" s="933"/>
      <c r="AW111" s="933"/>
      <c r="AX111" s="933"/>
      <c r="AY111" s="933"/>
      <c r="AZ111" s="815" t="s">
        <v>418</v>
      </c>
      <c r="BA111" s="752"/>
      <c r="BB111" s="752"/>
      <c r="BC111" s="752"/>
      <c r="BD111" s="752"/>
      <c r="BE111" s="752"/>
      <c r="BF111" s="752"/>
      <c r="BG111" s="752"/>
      <c r="BH111" s="752"/>
      <c r="BI111" s="752"/>
      <c r="BJ111" s="752"/>
      <c r="BK111" s="752"/>
      <c r="BL111" s="752"/>
      <c r="BM111" s="752"/>
      <c r="BN111" s="752"/>
      <c r="BO111" s="752"/>
      <c r="BP111" s="753"/>
      <c r="BQ111" s="816" t="s">
        <v>121</v>
      </c>
      <c r="BR111" s="817"/>
      <c r="BS111" s="817"/>
      <c r="BT111" s="817"/>
      <c r="BU111" s="817"/>
      <c r="BV111" s="817" t="s">
        <v>121</v>
      </c>
      <c r="BW111" s="817"/>
      <c r="BX111" s="817"/>
      <c r="BY111" s="817"/>
      <c r="BZ111" s="817"/>
      <c r="CA111" s="817" t="s">
        <v>121</v>
      </c>
      <c r="CB111" s="817"/>
      <c r="CC111" s="817"/>
      <c r="CD111" s="817"/>
      <c r="CE111" s="817"/>
      <c r="CF111" s="875" t="s">
        <v>121</v>
      </c>
      <c r="CG111" s="876"/>
      <c r="CH111" s="876"/>
      <c r="CI111" s="876"/>
      <c r="CJ111" s="876"/>
      <c r="CK111" s="927"/>
      <c r="CL111" s="821"/>
      <c r="CM111" s="815" t="s">
        <v>419</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121</v>
      </c>
      <c r="DH111" s="817"/>
      <c r="DI111" s="817"/>
      <c r="DJ111" s="817"/>
      <c r="DK111" s="817"/>
      <c r="DL111" s="817" t="s">
        <v>121</v>
      </c>
      <c r="DM111" s="817"/>
      <c r="DN111" s="817"/>
      <c r="DO111" s="817"/>
      <c r="DP111" s="817"/>
      <c r="DQ111" s="817" t="s">
        <v>121</v>
      </c>
      <c r="DR111" s="817"/>
      <c r="DS111" s="817"/>
      <c r="DT111" s="817"/>
      <c r="DU111" s="817"/>
      <c r="DV111" s="794" t="s">
        <v>121</v>
      </c>
      <c r="DW111" s="794"/>
      <c r="DX111" s="794"/>
      <c r="DY111" s="794"/>
      <c r="DZ111" s="795"/>
    </row>
    <row r="112" spans="1:131" s="218" customFormat="1" ht="26.25" customHeight="1" x14ac:dyDescent="0.15">
      <c r="A112" s="912" t="s">
        <v>420</v>
      </c>
      <c r="B112" s="913"/>
      <c r="C112" s="752" t="s">
        <v>421</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121</v>
      </c>
      <c r="AB112" s="780"/>
      <c r="AC112" s="780"/>
      <c r="AD112" s="780"/>
      <c r="AE112" s="781"/>
      <c r="AF112" s="782" t="s">
        <v>121</v>
      </c>
      <c r="AG112" s="780"/>
      <c r="AH112" s="780"/>
      <c r="AI112" s="780"/>
      <c r="AJ112" s="781"/>
      <c r="AK112" s="782" t="s">
        <v>121</v>
      </c>
      <c r="AL112" s="780"/>
      <c r="AM112" s="780"/>
      <c r="AN112" s="780"/>
      <c r="AO112" s="781"/>
      <c r="AP112" s="824" t="s">
        <v>121</v>
      </c>
      <c r="AQ112" s="825"/>
      <c r="AR112" s="825"/>
      <c r="AS112" s="825"/>
      <c r="AT112" s="826"/>
      <c r="AU112" s="932"/>
      <c r="AV112" s="933"/>
      <c r="AW112" s="933"/>
      <c r="AX112" s="933"/>
      <c r="AY112" s="933"/>
      <c r="AZ112" s="815" t="s">
        <v>422</v>
      </c>
      <c r="BA112" s="752"/>
      <c r="BB112" s="752"/>
      <c r="BC112" s="752"/>
      <c r="BD112" s="752"/>
      <c r="BE112" s="752"/>
      <c r="BF112" s="752"/>
      <c r="BG112" s="752"/>
      <c r="BH112" s="752"/>
      <c r="BI112" s="752"/>
      <c r="BJ112" s="752"/>
      <c r="BK112" s="752"/>
      <c r="BL112" s="752"/>
      <c r="BM112" s="752"/>
      <c r="BN112" s="752"/>
      <c r="BO112" s="752"/>
      <c r="BP112" s="753"/>
      <c r="BQ112" s="816">
        <v>2187250</v>
      </c>
      <c r="BR112" s="817"/>
      <c r="BS112" s="817"/>
      <c r="BT112" s="817"/>
      <c r="BU112" s="817"/>
      <c r="BV112" s="817">
        <v>2047236</v>
      </c>
      <c r="BW112" s="817"/>
      <c r="BX112" s="817"/>
      <c r="BY112" s="817"/>
      <c r="BZ112" s="817"/>
      <c r="CA112" s="817">
        <v>1416465</v>
      </c>
      <c r="CB112" s="817"/>
      <c r="CC112" s="817"/>
      <c r="CD112" s="817"/>
      <c r="CE112" s="817"/>
      <c r="CF112" s="875">
        <v>41.1</v>
      </c>
      <c r="CG112" s="876"/>
      <c r="CH112" s="876"/>
      <c r="CI112" s="876"/>
      <c r="CJ112" s="876"/>
      <c r="CK112" s="927"/>
      <c r="CL112" s="821"/>
      <c r="CM112" s="815" t="s">
        <v>423</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121</v>
      </c>
      <c r="DH112" s="817"/>
      <c r="DI112" s="817"/>
      <c r="DJ112" s="817"/>
      <c r="DK112" s="817"/>
      <c r="DL112" s="817" t="s">
        <v>121</v>
      </c>
      <c r="DM112" s="817"/>
      <c r="DN112" s="817"/>
      <c r="DO112" s="817"/>
      <c r="DP112" s="817"/>
      <c r="DQ112" s="817" t="s">
        <v>121</v>
      </c>
      <c r="DR112" s="817"/>
      <c r="DS112" s="817"/>
      <c r="DT112" s="817"/>
      <c r="DU112" s="817"/>
      <c r="DV112" s="794" t="s">
        <v>121</v>
      </c>
      <c r="DW112" s="794"/>
      <c r="DX112" s="794"/>
      <c r="DY112" s="794"/>
      <c r="DZ112" s="795"/>
    </row>
    <row r="113" spans="1:130" s="218" customFormat="1" ht="26.25" customHeight="1" x14ac:dyDescent="0.15">
      <c r="A113" s="914"/>
      <c r="B113" s="915"/>
      <c r="C113" s="752" t="s">
        <v>424</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249015</v>
      </c>
      <c r="AB113" s="919"/>
      <c r="AC113" s="919"/>
      <c r="AD113" s="919"/>
      <c r="AE113" s="920"/>
      <c r="AF113" s="921">
        <v>233727</v>
      </c>
      <c r="AG113" s="919"/>
      <c r="AH113" s="919"/>
      <c r="AI113" s="919"/>
      <c r="AJ113" s="920"/>
      <c r="AK113" s="921">
        <v>220252</v>
      </c>
      <c r="AL113" s="919"/>
      <c r="AM113" s="919"/>
      <c r="AN113" s="919"/>
      <c r="AO113" s="920"/>
      <c r="AP113" s="922">
        <v>6.4</v>
      </c>
      <c r="AQ113" s="923"/>
      <c r="AR113" s="923"/>
      <c r="AS113" s="923"/>
      <c r="AT113" s="924"/>
      <c r="AU113" s="932"/>
      <c r="AV113" s="933"/>
      <c r="AW113" s="933"/>
      <c r="AX113" s="933"/>
      <c r="AY113" s="933"/>
      <c r="AZ113" s="815" t="s">
        <v>425</v>
      </c>
      <c r="BA113" s="752"/>
      <c r="BB113" s="752"/>
      <c r="BC113" s="752"/>
      <c r="BD113" s="752"/>
      <c r="BE113" s="752"/>
      <c r="BF113" s="752"/>
      <c r="BG113" s="752"/>
      <c r="BH113" s="752"/>
      <c r="BI113" s="752"/>
      <c r="BJ113" s="752"/>
      <c r="BK113" s="752"/>
      <c r="BL113" s="752"/>
      <c r="BM113" s="752"/>
      <c r="BN113" s="752"/>
      <c r="BO113" s="752"/>
      <c r="BP113" s="753"/>
      <c r="BQ113" s="816">
        <v>289921</v>
      </c>
      <c r="BR113" s="817"/>
      <c r="BS113" s="817"/>
      <c r="BT113" s="817"/>
      <c r="BU113" s="817"/>
      <c r="BV113" s="817">
        <v>624431</v>
      </c>
      <c r="BW113" s="817"/>
      <c r="BX113" s="817"/>
      <c r="BY113" s="817"/>
      <c r="BZ113" s="817"/>
      <c r="CA113" s="817">
        <v>736832</v>
      </c>
      <c r="CB113" s="817"/>
      <c r="CC113" s="817"/>
      <c r="CD113" s="817"/>
      <c r="CE113" s="817"/>
      <c r="CF113" s="875">
        <v>21.4</v>
      </c>
      <c r="CG113" s="876"/>
      <c r="CH113" s="876"/>
      <c r="CI113" s="876"/>
      <c r="CJ113" s="876"/>
      <c r="CK113" s="927"/>
      <c r="CL113" s="821"/>
      <c r="CM113" s="815" t="s">
        <v>426</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121</v>
      </c>
      <c r="DH113" s="780"/>
      <c r="DI113" s="780"/>
      <c r="DJ113" s="780"/>
      <c r="DK113" s="781"/>
      <c r="DL113" s="782" t="s">
        <v>121</v>
      </c>
      <c r="DM113" s="780"/>
      <c r="DN113" s="780"/>
      <c r="DO113" s="780"/>
      <c r="DP113" s="781"/>
      <c r="DQ113" s="782" t="s">
        <v>121</v>
      </c>
      <c r="DR113" s="780"/>
      <c r="DS113" s="780"/>
      <c r="DT113" s="780"/>
      <c r="DU113" s="781"/>
      <c r="DV113" s="824" t="s">
        <v>121</v>
      </c>
      <c r="DW113" s="825"/>
      <c r="DX113" s="825"/>
      <c r="DY113" s="825"/>
      <c r="DZ113" s="826"/>
    </row>
    <row r="114" spans="1:130" s="218" customFormat="1" ht="26.25" customHeight="1" x14ac:dyDescent="0.15">
      <c r="A114" s="914"/>
      <c r="B114" s="915"/>
      <c r="C114" s="752" t="s">
        <v>427</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v>47496</v>
      </c>
      <c r="AB114" s="780"/>
      <c r="AC114" s="780"/>
      <c r="AD114" s="780"/>
      <c r="AE114" s="781"/>
      <c r="AF114" s="782">
        <v>41048</v>
      </c>
      <c r="AG114" s="780"/>
      <c r="AH114" s="780"/>
      <c r="AI114" s="780"/>
      <c r="AJ114" s="781"/>
      <c r="AK114" s="782">
        <v>42865</v>
      </c>
      <c r="AL114" s="780"/>
      <c r="AM114" s="780"/>
      <c r="AN114" s="780"/>
      <c r="AO114" s="781"/>
      <c r="AP114" s="824">
        <v>1.2</v>
      </c>
      <c r="AQ114" s="825"/>
      <c r="AR114" s="825"/>
      <c r="AS114" s="825"/>
      <c r="AT114" s="826"/>
      <c r="AU114" s="932"/>
      <c r="AV114" s="933"/>
      <c r="AW114" s="933"/>
      <c r="AX114" s="933"/>
      <c r="AY114" s="933"/>
      <c r="AZ114" s="815" t="s">
        <v>428</v>
      </c>
      <c r="BA114" s="752"/>
      <c r="BB114" s="752"/>
      <c r="BC114" s="752"/>
      <c r="BD114" s="752"/>
      <c r="BE114" s="752"/>
      <c r="BF114" s="752"/>
      <c r="BG114" s="752"/>
      <c r="BH114" s="752"/>
      <c r="BI114" s="752"/>
      <c r="BJ114" s="752"/>
      <c r="BK114" s="752"/>
      <c r="BL114" s="752"/>
      <c r="BM114" s="752"/>
      <c r="BN114" s="752"/>
      <c r="BO114" s="752"/>
      <c r="BP114" s="753"/>
      <c r="BQ114" s="816">
        <v>941903</v>
      </c>
      <c r="BR114" s="817"/>
      <c r="BS114" s="817"/>
      <c r="BT114" s="817"/>
      <c r="BU114" s="817"/>
      <c r="BV114" s="817">
        <v>932802</v>
      </c>
      <c r="BW114" s="817"/>
      <c r="BX114" s="817"/>
      <c r="BY114" s="817"/>
      <c r="BZ114" s="817"/>
      <c r="CA114" s="817">
        <v>890659</v>
      </c>
      <c r="CB114" s="817"/>
      <c r="CC114" s="817"/>
      <c r="CD114" s="817"/>
      <c r="CE114" s="817"/>
      <c r="CF114" s="875">
        <v>25.8</v>
      </c>
      <c r="CG114" s="876"/>
      <c r="CH114" s="876"/>
      <c r="CI114" s="876"/>
      <c r="CJ114" s="876"/>
      <c r="CK114" s="927"/>
      <c r="CL114" s="821"/>
      <c r="CM114" s="815" t="s">
        <v>429</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121</v>
      </c>
      <c r="DH114" s="780"/>
      <c r="DI114" s="780"/>
      <c r="DJ114" s="780"/>
      <c r="DK114" s="781"/>
      <c r="DL114" s="782" t="s">
        <v>121</v>
      </c>
      <c r="DM114" s="780"/>
      <c r="DN114" s="780"/>
      <c r="DO114" s="780"/>
      <c r="DP114" s="781"/>
      <c r="DQ114" s="782" t="s">
        <v>121</v>
      </c>
      <c r="DR114" s="780"/>
      <c r="DS114" s="780"/>
      <c r="DT114" s="780"/>
      <c r="DU114" s="781"/>
      <c r="DV114" s="824" t="s">
        <v>121</v>
      </c>
      <c r="DW114" s="825"/>
      <c r="DX114" s="825"/>
      <c r="DY114" s="825"/>
      <c r="DZ114" s="826"/>
    </row>
    <row r="115" spans="1:130" s="218" customFormat="1" ht="26.25" customHeight="1" x14ac:dyDescent="0.15">
      <c r="A115" s="914"/>
      <c r="B115" s="915"/>
      <c r="C115" s="752" t="s">
        <v>430</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t="s">
        <v>121</v>
      </c>
      <c r="AB115" s="919"/>
      <c r="AC115" s="919"/>
      <c r="AD115" s="919"/>
      <c r="AE115" s="920"/>
      <c r="AF115" s="921" t="s">
        <v>121</v>
      </c>
      <c r="AG115" s="919"/>
      <c r="AH115" s="919"/>
      <c r="AI115" s="919"/>
      <c r="AJ115" s="920"/>
      <c r="AK115" s="921" t="s">
        <v>121</v>
      </c>
      <c r="AL115" s="919"/>
      <c r="AM115" s="919"/>
      <c r="AN115" s="919"/>
      <c r="AO115" s="920"/>
      <c r="AP115" s="922" t="s">
        <v>121</v>
      </c>
      <c r="AQ115" s="923"/>
      <c r="AR115" s="923"/>
      <c r="AS115" s="923"/>
      <c r="AT115" s="924"/>
      <c r="AU115" s="932"/>
      <c r="AV115" s="933"/>
      <c r="AW115" s="933"/>
      <c r="AX115" s="933"/>
      <c r="AY115" s="933"/>
      <c r="AZ115" s="815" t="s">
        <v>431</v>
      </c>
      <c r="BA115" s="752"/>
      <c r="BB115" s="752"/>
      <c r="BC115" s="752"/>
      <c r="BD115" s="752"/>
      <c r="BE115" s="752"/>
      <c r="BF115" s="752"/>
      <c r="BG115" s="752"/>
      <c r="BH115" s="752"/>
      <c r="BI115" s="752"/>
      <c r="BJ115" s="752"/>
      <c r="BK115" s="752"/>
      <c r="BL115" s="752"/>
      <c r="BM115" s="752"/>
      <c r="BN115" s="752"/>
      <c r="BO115" s="752"/>
      <c r="BP115" s="753"/>
      <c r="BQ115" s="816">
        <v>869</v>
      </c>
      <c r="BR115" s="817"/>
      <c r="BS115" s="817"/>
      <c r="BT115" s="817"/>
      <c r="BU115" s="817"/>
      <c r="BV115" s="817" t="s">
        <v>121</v>
      </c>
      <c r="BW115" s="817"/>
      <c r="BX115" s="817"/>
      <c r="BY115" s="817"/>
      <c r="BZ115" s="817"/>
      <c r="CA115" s="817" t="s">
        <v>121</v>
      </c>
      <c r="CB115" s="817"/>
      <c r="CC115" s="817"/>
      <c r="CD115" s="817"/>
      <c r="CE115" s="817"/>
      <c r="CF115" s="875" t="s">
        <v>121</v>
      </c>
      <c r="CG115" s="876"/>
      <c r="CH115" s="876"/>
      <c r="CI115" s="876"/>
      <c r="CJ115" s="876"/>
      <c r="CK115" s="927"/>
      <c r="CL115" s="821"/>
      <c r="CM115" s="815" t="s">
        <v>432</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t="s">
        <v>121</v>
      </c>
      <c r="DH115" s="780"/>
      <c r="DI115" s="780"/>
      <c r="DJ115" s="780"/>
      <c r="DK115" s="781"/>
      <c r="DL115" s="782" t="s">
        <v>121</v>
      </c>
      <c r="DM115" s="780"/>
      <c r="DN115" s="780"/>
      <c r="DO115" s="780"/>
      <c r="DP115" s="781"/>
      <c r="DQ115" s="782" t="s">
        <v>121</v>
      </c>
      <c r="DR115" s="780"/>
      <c r="DS115" s="780"/>
      <c r="DT115" s="780"/>
      <c r="DU115" s="781"/>
      <c r="DV115" s="824" t="s">
        <v>121</v>
      </c>
      <c r="DW115" s="825"/>
      <c r="DX115" s="825"/>
      <c r="DY115" s="825"/>
      <c r="DZ115" s="826"/>
    </row>
    <row r="116" spans="1:130" s="218" customFormat="1" ht="26.25" customHeight="1" x14ac:dyDescent="0.15">
      <c r="A116" s="916"/>
      <c r="B116" s="917"/>
      <c r="C116" s="839" t="s">
        <v>433</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t="s">
        <v>121</v>
      </c>
      <c r="AB116" s="780"/>
      <c r="AC116" s="780"/>
      <c r="AD116" s="780"/>
      <c r="AE116" s="781"/>
      <c r="AF116" s="782" t="s">
        <v>121</v>
      </c>
      <c r="AG116" s="780"/>
      <c r="AH116" s="780"/>
      <c r="AI116" s="780"/>
      <c r="AJ116" s="781"/>
      <c r="AK116" s="782" t="s">
        <v>121</v>
      </c>
      <c r="AL116" s="780"/>
      <c r="AM116" s="780"/>
      <c r="AN116" s="780"/>
      <c r="AO116" s="781"/>
      <c r="AP116" s="824" t="s">
        <v>121</v>
      </c>
      <c r="AQ116" s="825"/>
      <c r="AR116" s="825"/>
      <c r="AS116" s="825"/>
      <c r="AT116" s="826"/>
      <c r="AU116" s="932"/>
      <c r="AV116" s="933"/>
      <c r="AW116" s="933"/>
      <c r="AX116" s="933"/>
      <c r="AY116" s="933"/>
      <c r="AZ116" s="909" t="s">
        <v>434</v>
      </c>
      <c r="BA116" s="910"/>
      <c r="BB116" s="910"/>
      <c r="BC116" s="910"/>
      <c r="BD116" s="910"/>
      <c r="BE116" s="910"/>
      <c r="BF116" s="910"/>
      <c r="BG116" s="910"/>
      <c r="BH116" s="910"/>
      <c r="BI116" s="910"/>
      <c r="BJ116" s="910"/>
      <c r="BK116" s="910"/>
      <c r="BL116" s="910"/>
      <c r="BM116" s="910"/>
      <c r="BN116" s="910"/>
      <c r="BO116" s="910"/>
      <c r="BP116" s="911"/>
      <c r="BQ116" s="816" t="s">
        <v>121</v>
      </c>
      <c r="BR116" s="817"/>
      <c r="BS116" s="817"/>
      <c r="BT116" s="817"/>
      <c r="BU116" s="817"/>
      <c r="BV116" s="817" t="s">
        <v>121</v>
      </c>
      <c r="BW116" s="817"/>
      <c r="BX116" s="817"/>
      <c r="BY116" s="817"/>
      <c r="BZ116" s="817"/>
      <c r="CA116" s="817" t="s">
        <v>121</v>
      </c>
      <c r="CB116" s="817"/>
      <c r="CC116" s="817"/>
      <c r="CD116" s="817"/>
      <c r="CE116" s="817"/>
      <c r="CF116" s="875" t="s">
        <v>121</v>
      </c>
      <c r="CG116" s="876"/>
      <c r="CH116" s="876"/>
      <c r="CI116" s="876"/>
      <c r="CJ116" s="876"/>
      <c r="CK116" s="927"/>
      <c r="CL116" s="821"/>
      <c r="CM116" s="815" t="s">
        <v>435</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121</v>
      </c>
      <c r="DH116" s="780"/>
      <c r="DI116" s="780"/>
      <c r="DJ116" s="780"/>
      <c r="DK116" s="781"/>
      <c r="DL116" s="782" t="s">
        <v>121</v>
      </c>
      <c r="DM116" s="780"/>
      <c r="DN116" s="780"/>
      <c r="DO116" s="780"/>
      <c r="DP116" s="781"/>
      <c r="DQ116" s="782" t="s">
        <v>121</v>
      </c>
      <c r="DR116" s="780"/>
      <c r="DS116" s="780"/>
      <c r="DT116" s="780"/>
      <c r="DU116" s="781"/>
      <c r="DV116" s="824" t="s">
        <v>121</v>
      </c>
      <c r="DW116" s="825"/>
      <c r="DX116" s="825"/>
      <c r="DY116" s="825"/>
      <c r="DZ116" s="826"/>
    </row>
    <row r="117" spans="1:130" s="218" customFormat="1" ht="26.25" customHeight="1" x14ac:dyDescent="0.15">
      <c r="A117" s="895" t="s">
        <v>178</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436</v>
      </c>
      <c r="Z117" s="897"/>
      <c r="AA117" s="902">
        <v>739032</v>
      </c>
      <c r="AB117" s="903"/>
      <c r="AC117" s="903"/>
      <c r="AD117" s="903"/>
      <c r="AE117" s="904"/>
      <c r="AF117" s="905">
        <v>714927</v>
      </c>
      <c r="AG117" s="903"/>
      <c r="AH117" s="903"/>
      <c r="AI117" s="903"/>
      <c r="AJ117" s="904"/>
      <c r="AK117" s="905">
        <v>690618</v>
      </c>
      <c r="AL117" s="903"/>
      <c r="AM117" s="903"/>
      <c r="AN117" s="903"/>
      <c r="AO117" s="904"/>
      <c r="AP117" s="906"/>
      <c r="AQ117" s="907"/>
      <c r="AR117" s="907"/>
      <c r="AS117" s="907"/>
      <c r="AT117" s="908"/>
      <c r="AU117" s="932"/>
      <c r="AV117" s="933"/>
      <c r="AW117" s="933"/>
      <c r="AX117" s="933"/>
      <c r="AY117" s="933"/>
      <c r="AZ117" s="863" t="s">
        <v>437</v>
      </c>
      <c r="BA117" s="864"/>
      <c r="BB117" s="864"/>
      <c r="BC117" s="864"/>
      <c r="BD117" s="864"/>
      <c r="BE117" s="864"/>
      <c r="BF117" s="864"/>
      <c r="BG117" s="864"/>
      <c r="BH117" s="864"/>
      <c r="BI117" s="864"/>
      <c r="BJ117" s="864"/>
      <c r="BK117" s="864"/>
      <c r="BL117" s="864"/>
      <c r="BM117" s="864"/>
      <c r="BN117" s="864"/>
      <c r="BO117" s="864"/>
      <c r="BP117" s="865"/>
      <c r="BQ117" s="816" t="s">
        <v>121</v>
      </c>
      <c r="BR117" s="817"/>
      <c r="BS117" s="817"/>
      <c r="BT117" s="817"/>
      <c r="BU117" s="817"/>
      <c r="BV117" s="817" t="s">
        <v>121</v>
      </c>
      <c r="BW117" s="817"/>
      <c r="BX117" s="817"/>
      <c r="BY117" s="817"/>
      <c r="BZ117" s="817"/>
      <c r="CA117" s="817" t="s">
        <v>121</v>
      </c>
      <c r="CB117" s="817"/>
      <c r="CC117" s="817"/>
      <c r="CD117" s="817"/>
      <c r="CE117" s="817"/>
      <c r="CF117" s="875" t="s">
        <v>121</v>
      </c>
      <c r="CG117" s="876"/>
      <c r="CH117" s="876"/>
      <c r="CI117" s="876"/>
      <c r="CJ117" s="876"/>
      <c r="CK117" s="927"/>
      <c r="CL117" s="821"/>
      <c r="CM117" s="815" t="s">
        <v>438</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121</v>
      </c>
      <c r="DH117" s="780"/>
      <c r="DI117" s="780"/>
      <c r="DJ117" s="780"/>
      <c r="DK117" s="781"/>
      <c r="DL117" s="782" t="s">
        <v>121</v>
      </c>
      <c r="DM117" s="780"/>
      <c r="DN117" s="780"/>
      <c r="DO117" s="780"/>
      <c r="DP117" s="781"/>
      <c r="DQ117" s="782" t="s">
        <v>121</v>
      </c>
      <c r="DR117" s="780"/>
      <c r="DS117" s="780"/>
      <c r="DT117" s="780"/>
      <c r="DU117" s="781"/>
      <c r="DV117" s="824" t="s">
        <v>121</v>
      </c>
      <c r="DW117" s="825"/>
      <c r="DX117" s="825"/>
      <c r="DY117" s="825"/>
      <c r="DZ117" s="826"/>
    </row>
    <row r="118" spans="1:130" s="218" customFormat="1" ht="26.25" customHeight="1" x14ac:dyDescent="0.15">
      <c r="A118" s="895" t="s">
        <v>412</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409</v>
      </c>
      <c r="AB118" s="896"/>
      <c r="AC118" s="896"/>
      <c r="AD118" s="896"/>
      <c r="AE118" s="897"/>
      <c r="AF118" s="898" t="s">
        <v>410</v>
      </c>
      <c r="AG118" s="896"/>
      <c r="AH118" s="896"/>
      <c r="AI118" s="896"/>
      <c r="AJ118" s="897"/>
      <c r="AK118" s="898" t="s">
        <v>295</v>
      </c>
      <c r="AL118" s="896"/>
      <c r="AM118" s="896"/>
      <c r="AN118" s="896"/>
      <c r="AO118" s="897"/>
      <c r="AP118" s="899" t="s">
        <v>411</v>
      </c>
      <c r="AQ118" s="900"/>
      <c r="AR118" s="900"/>
      <c r="AS118" s="900"/>
      <c r="AT118" s="901"/>
      <c r="AU118" s="932"/>
      <c r="AV118" s="933"/>
      <c r="AW118" s="933"/>
      <c r="AX118" s="933"/>
      <c r="AY118" s="933"/>
      <c r="AZ118" s="838" t="s">
        <v>439</v>
      </c>
      <c r="BA118" s="839"/>
      <c r="BB118" s="839"/>
      <c r="BC118" s="839"/>
      <c r="BD118" s="839"/>
      <c r="BE118" s="839"/>
      <c r="BF118" s="839"/>
      <c r="BG118" s="839"/>
      <c r="BH118" s="839"/>
      <c r="BI118" s="839"/>
      <c r="BJ118" s="839"/>
      <c r="BK118" s="839"/>
      <c r="BL118" s="839"/>
      <c r="BM118" s="839"/>
      <c r="BN118" s="839"/>
      <c r="BO118" s="839"/>
      <c r="BP118" s="840"/>
      <c r="BQ118" s="879" t="s">
        <v>121</v>
      </c>
      <c r="BR118" s="845"/>
      <c r="BS118" s="845"/>
      <c r="BT118" s="845"/>
      <c r="BU118" s="845"/>
      <c r="BV118" s="845" t="s">
        <v>121</v>
      </c>
      <c r="BW118" s="845"/>
      <c r="BX118" s="845"/>
      <c r="BY118" s="845"/>
      <c r="BZ118" s="845"/>
      <c r="CA118" s="845" t="s">
        <v>121</v>
      </c>
      <c r="CB118" s="845"/>
      <c r="CC118" s="845"/>
      <c r="CD118" s="845"/>
      <c r="CE118" s="845"/>
      <c r="CF118" s="875" t="s">
        <v>121</v>
      </c>
      <c r="CG118" s="876"/>
      <c r="CH118" s="876"/>
      <c r="CI118" s="876"/>
      <c r="CJ118" s="876"/>
      <c r="CK118" s="927"/>
      <c r="CL118" s="821"/>
      <c r="CM118" s="815" t="s">
        <v>440</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121</v>
      </c>
      <c r="DH118" s="780"/>
      <c r="DI118" s="780"/>
      <c r="DJ118" s="780"/>
      <c r="DK118" s="781"/>
      <c r="DL118" s="782" t="s">
        <v>121</v>
      </c>
      <c r="DM118" s="780"/>
      <c r="DN118" s="780"/>
      <c r="DO118" s="780"/>
      <c r="DP118" s="781"/>
      <c r="DQ118" s="782" t="s">
        <v>121</v>
      </c>
      <c r="DR118" s="780"/>
      <c r="DS118" s="780"/>
      <c r="DT118" s="780"/>
      <c r="DU118" s="781"/>
      <c r="DV118" s="824" t="s">
        <v>121</v>
      </c>
      <c r="DW118" s="825"/>
      <c r="DX118" s="825"/>
      <c r="DY118" s="825"/>
      <c r="DZ118" s="826"/>
    </row>
    <row r="119" spans="1:130" s="218" customFormat="1" ht="26.25" customHeight="1" x14ac:dyDescent="0.15">
      <c r="A119" s="818" t="s">
        <v>415</v>
      </c>
      <c r="B119" s="819"/>
      <c r="C119" s="860" t="s">
        <v>416</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121</v>
      </c>
      <c r="AB119" s="889"/>
      <c r="AC119" s="889"/>
      <c r="AD119" s="889"/>
      <c r="AE119" s="890"/>
      <c r="AF119" s="891" t="s">
        <v>121</v>
      </c>
      <c r="AG119" s="889"/>
      <c r="AH119" s="889"/>
      <c r="AI119" s="889"/>
      <c r="AJ119" s="890"/>
      <c r="AK119" s="891" t="s">
        <v>121</v>
      </c>
      <c r="AL119" s="889"/>
      <c r="AM119" s="889"/>
      <c r="AN119" s="889"/>
      <c r="AO119" s="890"/>
      <c r="AP119" s="892" t="s">
        <v>121</v>
      </c>
      <c r="AQ119" s="893"/>
      <c r="AR119" s="893"/>
      <c r="AS119" s="893"/>
      <c r="AT119" s="894"/>
      <c r="AU119" s="934"/>
      <c r="AV119" s="935"/>
      <c r="AW119" s="935"/>
      <c r="AX119" s="935"/>
      <c r="AY119" s="935"/>
      <c r="AZ119" s="239" t="s">
        <v>178</v>
      </c>
      <c r="BA119" s="239"/>
      <c r="BB119" s="239"/>
      <c r="BC119" s="239"/>
      <c r="BD119" s="239"/>
      <c r="BE119" s="239"/>
      <c r="BF119" s="239"/>
      <c r="BG119" s="239"/>
      <c r="BH119" s="239"/>
      <c r="BI119" s="239"/>
      <c r="BJ119" s="239"/>
      <c r="BK119" s="239"/>
      <c r="BL119" s="239"/>
      <c r="BM119" s="239"/>
      <c r="BN119" s="239"/>
      <c r="BO119" s="877" t="s">
        <v>441</v>
      </c>
      <c r="BP119" s="878"/>
      <c r="BQ119" s="879">
        <v>8445689</v>
      </c>
      <c r="BR119" s="845"/>
      <c r="BS119" s="845"/>
      <c r="BT119" s="845"/>
      <c r="BU119" s="845"/>
      <c r="BV119" s="845">
        <v>8457651</v>
      </c>
      <c r="BW119" s="845"/>
      <c r="BX119" s="845"/>
      <c r="BY119" s="845"/>
      <c r="BZ119" s="845"/>
      <c r="CA119" s="845">
        <v>7781416</v>
      </c>
      <c r="CB119" s="845"/>
      <c r="CC119" s="845"/>
      <c r="CD119" s="845"/>
      <c r="CE119" s="845"/>
      <c r="CF119" s="748"/>
      <c r="CG119" s="749"/>
      <c r="CH119" s="749"/>
      <c r="CI119" s="749"/>
      <c r="CJ119" s="834"/>
      <c r="CK119" s="928"/>
      <c r="CL119" s="823"/>
      <c r="CM119" s="838" t="s">
        <v>442</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t="s">
        <v>121</v>
      </c>
      <c r="DH119" s="764"/>
      <c r="DI119" s="764"/>
      <c r="DJ119" s="764"/>
      <c r="DK119" s="765"/>
      <c r="DL119" s="766" t="s">
        <v>121</v>
      </c>
      <c r="DM119" s="764"/>
      <c r="DN119" s="764"/>
      <c r="DO119" s="764"/>
      <c r="DP119" s="765"/>
      <c r="DQ119" s="766" t="s">
        <v>121</v>
      </c>
      <c r="DR119" s="764"/>
      <c r="DS119" s="764"/>
      <c r="DT119" s="764"/>
      <c r="DU119" s="765"/>
      <c r="DV119" s="848" t="s">
        <v>121</v>
      </c>
      <c r="DW119" s="849"/>
      <c r="DX119" s="849"/>
      <c r="DY119" s="849"/>
      <c r="DZ119" s="850"/>
    </row>
    <row r="120" spans="1:130" s="218" customFormat="1" ht="26.25" customHeight="1" x14ac:dyDescent="0.15">
      <c r="A120" s="820"/>
      <c r="B120" s="821"/>
      <c r="C120" s="815" t="s">
        <v>419</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121</v>
      </c>
      <c r="AB120" s="780"/>
      <c r="AC120" s="780"/>
      <c r="AD120" s="780"/>
      <c r="AE120" s="781"/>
      <c r="AF120" s="782" t="s">
        <v>121</v>
      </c>
      <c r="AG120" s="780"/>
      <c r="AH120" s="780"/>
      <c r="AI120" s="780"/>
      <c r="AJ120" s="781"/>
      <c r="AK120" s="782" t="s">
        <v>121</v>
      </c>
      <c r="AL120" s="780"/>
      <c r="AM120" s="780"/>
      <c r="AN120" s="780"/>
      <c r="AO120" s="781"/>
      <c r="AP120" s="824" t="s">
        <v>121</v>
      </c>
      <c r="AQ120" s="825"/>
      <c r="AR120" s="825"/>
      <c r="AS120" s="825"/>
      <c r="AT120" s="826"/>
      <c r="AU120" s="880" t="s">
        <v>443</v>
      </c>
      <c r="AV120" s="881"/>
      <c r="AW120" s="881"/>
      <c r="AX120" s="881"/>
      <c r="AY120" s="882"/>
      <c r="AZ120" s="860" t="s">
        <v>444</v>
      </c>
      <c r="BA120" s="808"/>
      <c r="BB120" s="808"/>
      <c r="BC120" s="808"/>
      <c r="BD120" s="808"/>
      <c r="BE120" s="808"/>
      <c r="BF120" s="808"/>
      <c r="BG120" s="808"/>
      <c r="BH120" s="808"/>
      <c r="BI120" s="808"/>
      <c r="BJ120" s="808"/>
      <c r="BK120" s="808"/>
      <c r="BL120" s="808"/>
      <c r="BM120" s="808"/>
      <c r="BN120" s="808"/>
      <c r="BO120" s="808"/>
      <c r="BP120" s="809"/>
      <c r="BQ120" s="861">
        <v>3315243</v>
      </c>
      <c r="BR120" s="842"/>
      <c r="BS120" s="842"/>
      <c r="BT120" s="842"/>
      <c r="BU120" s="842"/>
      <c r="BV120" s="842">
        <v>3325523</v>
      </c>
      <c r="BW120" s="842"/>
      <c r="BX120" s="842"/>
      <c r="BY120" s="842"/>
      <c r="BZ120" s="842"/>
      <c r="CA120" s="842">
        <v>3011630</v>
      </c>
      <c r="CB120" s="842"/>
      <c r="CC120" s="842"/>
      <c r="CD120" s="842"/>
      <c r="CE120" s="842"/>
      <c r="CF120" s="866">
        <v>87.4</v>
      </c>
      <c r="CG120" s="867"/>
      <c r="CH120" s="867"/>
      <c r="CI120" s="867"/>
      <c r="CJ120" s="867"/>
      <c r="CK120" s="868" t="s">
        <v>445</v>
      </c>
      <c r="CL120" s="852"/>
      <c r="CM120" s="852"/>
      <c r="CN120" s="852"/>
      <c r="CO120" s="853"/>
      <c r="CP120" s="872" t="s">
        <v>394</v>
      </c>
      <c r="CQ120" s="873"/>
      <c r="CR120" s="873"/>
      <c r="CS120" s="873"/>
      <c r="CT120" s="873"/>
      <c r="CU120" s="873"/>
      <c r="CV120" s="873"/>
      <c r="CW120" s="873"/>
      <c r="CX120" s="873"/>
      <c r="CY120" s="873"/>
      <c r="CZ120" s="873"/>
      <c r="DA120" s="873"/>
      <c r="DB120" s="873"/>
      <c r="DC120" s="873"/>
      <c r="DD120" s="873"/>
      <c r="DE120" s="873"/>
      <c r="DF120" s="874"/>
      <c r="DG120" s="861" t="s">
        <v>121</v>
      </c>
      <c r="DH120" s="842"/>
      <c r="DI120" s="842"/>
      <c r="DJ120" s="842"/>
      <c r="DK120" s="842"/>
      <c r="DL120" s="842" t="s">
        <v>121</v>
      </c>
      <c r="DM120" s="842"/>
      <c r="DN120" s="842"/>
      <c r="DO120" s="842"/>
      <c r="DP120" s="842"/>
      <c r="DQ120" s="842">
        <v>1413201</v>
      </c>
      <c r="DR120" s="842"/>
      <c r="DS120" s="842"/>
      <c r="DT120" s="842"/>
      <c r="DU120" s="842"/>
      <c r="DV120" s="843">
        <v>41</v>
      </c>
      <c r="DW120" s="843"/>
      <c r="DX120" s="843"/>
      <c r="DY120" s="843"/>
      <c r="DZ120" s="844"/>
    </row>
    <row r="121" spans="1:130" s="218" customFormat="1" ht="26.25" customHeight="1" x14ac:dyDescent="0.15">
      <c r="A121" s="820"/>
      <c r="B121" s="821"/>
      <c r="C121" s="863" t="s">
        <v>446</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121</v>
      </c>
      <c r="AB121" s="780"/>
      <c r="AC121" s="780"/>
      <c r="AD121" s="780"/>
      <c r="AE121" s="781"/>
      <c r="AF121" s="782" t="s">
        <v>121</v>
      </c>
      <c r="AG121" s="780"/>
      <c r="AH121" s="780"/>
      <c r="AI121" s="780"/>
      <c r="AJ121" s="781"/>
      <c r="AK121" s="782" t="s">
        <v>121</v>
      </c>
      <c r="AL121" s="780"/>
      <c r="AM121" s="780"/>
      <c r="AN121" s="780"/>
      <c r="AO121" s="781"/>
      <c r="AP121" s="824" t="s">
        <v>121</v>
      </c>
      <c r="AQ121" s="825"/>
      <c r="AR121" s="825"/>
      <c r="AS121" s="825"/>
      <c r="AT121" s="826"/>
      <c r="AU121" s="883"/>
      <c r="AV121" s="884"/>
      <c r="AW121" s="884"/>
      <c r="AX121" s="884"/>
      <c r="AY121" s="885"/>
      <c r="AZ121" s="815" t="s">
        <v>447</v>
      </c>
      <c r="BA121" s="752"/>
      <c r="BB121" s="752"/>
      <c r="BC121" s="752"/>
      <c r="BD121" s="752"/>
      <c r="BE121" s="752"/>
      <c r="BF121" s="752"/>
      <c r="BG121" s="752"/>
      <c r="BH121" s="752"/>
      <c r="BI121" s="752"/>
      <c r="BJ121" s="752"/>
      <c r="BK121" s="752"/>
      <c r="BL121" s="752"/>
      <c r="BM121" s="752"/>
      <c r="BN121" s="752"/>
      <c r="BO121" s="752"/>
      <c r="BP121" s="753"/>
      <c r="BQ121" s="816" t="s">
        <v>121</v>
      </c>
      <c r="BR121" s="817"/>
      <c r="BS121" s="817"/>
      <c r="BT121" s="817"/>
      <c r="BU121" s="817"/>
      <c r="BV121" s="817" t="s">
        <v>121</v>
      </c>
      <c r="BW121" s="817"/>
      <c r="BX121" s="817"/>
      <c r="BY121" s="817"/>
      <c r="BZ121" s="817"/>
      <c r="CA121" s="817" t="s">
        <v>121</v>
      </c>
      <c r="CB121" s="817"/>
      <c r="CC121" s="817"/>
      <c r="CD121" s="817"/>
      <c r="CE121" s="817"/>
      <c r="CF121" s="875" t="s">
        <v>121</v>
      </c>
      <c r="CG121" s="876"/>
      <c r="CH121" s="876"/>
      <c r="CI121" s="876"/>
      <c r="CJ121" s="876"/>
      <c r="CK121" s="869"/>
      <c r="CL121" s="855"/>
      <c r="CM121" s="855"/>
      <c r="CN121" s="855"/>
      <c r="CO121" s="856"/>
      <c r="CP121" s="835" t="s">
        <v>392</v>
      </c>
      <c r="CQ121" s="836"/>
      <c r="CR121" s="836"/>
      <c r="CS121" s="836"/>
      <c r="CT121" s="836"/>
      <c r="CU121" s="836"/>
      <c r="CV121" s="836"/>
      <c r="CW121" s="836"/>
      <c r="CX121" s="836"/>
      <c r="CY121" s="836"/>
      <c r="CZ121" s="836"/>
      <c r="DA121" s="836"/>
      <c r="DB121" s="836"/>
      <c r="DC121" s="836"/>
      <c r="DD121" s="836"/>
      <c r="DE121" s="836"/>
      <c r="DF121" s="837"/>
      <c r="DG121" s="816">
        <v>38696</v>
      </c>
      <c r="DH121" s="817"/>
      <c r="DI121" s="817"/>
      <c r="DJ121" s="817"/>
      <c r="DK121" s="817"/>
      <c r="DL121" s="817">
        <v>3286</v>
      </c>
      <c r="DM121" s="817"/>
      <c r="DN121" s="817"/>
      <c r="DO121" s="817"/>
      <c r="DP121" s="817"/>
      <c r="DQ121" s="817">
        <v>3264</v>
      </c>
      <c r="DR121" s="817"/>
      <c r="DS121" s="817"/>
      <c r="DT121" s="817"/>
      <c r="DU121" s="817"/>
      <c r="DV121" s="794">
        <v>0.1</v>
      </c>
      <c r="DW121" s="794"/>
      <c r="DX121" s="794"/>
      <c r="DY121" s="794"/>
      <c r="DZ121" s="795"/>
    </row>
    <row r="122" spans="1:130" s="218" customFormat="1" ht="26.25" customHeight="1" x14ac:dyDescent="0.15">
      <c r="A122" s="820"/>
      <c r="B122" s="821"/>
      <c r="C122" s="815" t="s">
        <v>429</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121</v>
      </c>
      <c r="AB122" s="780"/>
      <c r="AC122" s="780"/>
      <c r="AD122" s="780"/>
      <c r="AE122" s="781"/>
      <c r="AF122" s="782" t="s">
        <v>121</v>
      </c>
      <c r="AG122" s="780"/>
      <c r="AH122" s="780"/>
      <c r="AI122" s="780"/>
      <c r="AJ122" s="781"/>
      <c r="AK122" s="782" t="s">
        <v>121</v>
      </c>
      <c r="AL122" s="780"/>
      <c r="AM122" s="780"/>
      <c r="AN122" s="780"/>
      <c r="AO122" s="781"/>
      <c r="AP122" s="824" t="s">
        <v>121</v>
      </c>
      <c r="AQ122" s="825"/>
      <c r="AR122" s="825"/>
      <c r="AS122" s="825"/>
      <c r="AT122" s="826"/>
      <c r="AU122" s="883"/>
      <c r="AV122" s="884"/>
      <c r="AW122" s="884"/>
      <c r="AX122" s="884"/>
      <c r="AY122" s="885"/>
      <c r="AZ122" s="838" t="s">
        <v>448</v>
      </c>
      <c r="BA122" s="839"/>
      <c r="BB122" s="839"/>
      <c r="BC122" s="839"/>
      <c r="BD122" s="839"/>
      <c r="BE122" s="839"/>
      <c r="BF122" s="839"/>
      <c r="BG122" s="839"/>
      <c r="BH122" s="839"/>
      <c r="BI122" s="839"/>
      <c r="BJ122" s="839"/>
      <c r="BK122" s="839"/>
      <c r="BL122" s="839"/>
      <c r="BM122" s="839"/>
      <c r="BN122" s="839"/>
      <c r="BO122" s="839"/>
      <c r="BP122" s="840"/>
      <c r="BQ122" s="879">
        <v>4821022</v>
      </c>
      <c r="BR122" s="845"/>
      <c r="BS122" s="845"/>
      <c r="BT122" s="845"/>
      <c r="BU122" s="845"/>
      <c r="BV122" s="845">
        <v>4755067</v>
      </c>
      <c r="BW122" s="845"/>
      <c r="BX122" s="845"/>
      <c r="BY122" s="845"/>
      <c r="BZ122" s="845"/>
      <c r="CA122" s="845">
        <v>4554330</v>
      </c>
      <c r="CB122" s="845"/>
      <c r="CC122" s="845"/>
      <c r="CD122" s="845"/>
      <c r="CE122" s="845"/>
      <c r="CF122" s="846">
        <v>132.19999999999999</v>
      </c>
      <c r="CG122" s="847"/>
      <c r="CH122" s="847"/>
      <c r="CI122" s="847"/>
      <c r="CJ122" s="847"/>
      <c r="CK122" s="869"/>
      <c r="CL122" s="855"/>
      <c r="CM122" s="855"/>
      <c r="CN122" s="855"/>
      <c r="CO122" s="856"/>
      <c r="CP122" s="835" t="s">
        <v>390</v>
      </c>
      <c r="CQ122" s="836"/>
      <c r="CR122" s="836"/>
      <c r="CS122" s="836"/>
      <c r="CT122" s="836"/>
      <c r="CU122" s="836"/>
      <c r="CV122" s="836"/>
      <c r="CW122" s="836"/>
      <c r="CX122" s="836"/>
      <c r="CY122" s="836"/>
      <c r="CZ122" s="836"/>
      <c r="DA122" s="836"/>
      <c r="DB122" s="836"/>
      <c r="DC122" s="836"/>
      <c r="DD122" s="836"/>
      <c r="DE122" s="836"/>
      <c r="DF122" s="837"/>
      <c r="DG122" s="816" t="s">
        <v>121</v>
      </c>
      <c r="DH122" s="817"/>
      <c r="DI122" s="817"/>
      <c r="DJ122" s="817"/>
      <c r="DK122" s="817"/>
      <c r="DL122" s="817" t="s">
        <v>121</v>
      </c>
      <c r="DM122" s="817"/>
      <c r="DN122" s="817"/>
      <c r="DO122" s="817"/>
      <c r="DP122" s="817"/>
      <c r="DQ122" s="817" t="s">
        <v>121</v>
      </c>
      <c r="DR122" s="817"/>
      <c r="DS122" s="817"/>
      <c r="DT122" s="817"/>
      <c r="DU122" s="817"/>
      <c r="DV122" s="794" t="s">
        <v>121</v>
      </c>
      <c r="DW122" s="794"/>
      <c r="DX122" s="794"/>
      <c r="DY122" s="794"/>
      <c r="DZ122" s="795"/>
    </row>
    <row r="123" spans="1:130" s="218" customFormat="1" ht="26.25" customHeight="1" x14ac:dyDescent="0.15">
      <c r="A123" s="820"/>
      <c r="B123" s="821"/>
      <c r="C123" s="815" t="s">
        <v>435</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121</v>
      </c>
      <c r="AB123" s="780"/>
      <c r="AC123" s="780"/>
      <c r="AD123" s="780"/>
      <c r="AE123" s="781"/>
      <c r="AF123" s="782" t="s">
        <v>121</v>
      </c>
      <c r="AG123" s="780"/>
      <c r="AH123" s="780"/>
      <c r="AI123" s="780"/>
      <c r="AJ123" s="781"/>
      <c r="AK123" s="782" t="s">
        <v>121</v>
      </c>
      <c r="AL123" s="780"/>
      <c r="AM123" s="780"/>
      <c r="AN123" s="780"/>
      <c r="AO123" s="781"/>
      <c r="AP123" s="824" t="s">
        <v>121</v>
      </c>
      <c r="AQ123" s="825"/>
      <c r="AR123" s="825"/>
      <c r="AS123" s="825"/>
      <c r="AT123" s="826"/>
      <c r="AU123" s="886"/>
      <c r="AV123" s="887"/>
      <c r="AW123" s="887"/>
      <c r="AX123" s="887"/>
      <c r="AY123" s="887"/>
      <c r="AZ123" s="239" t="s">
        <v>178</v>
      </c>
      <c r="BA123" s="239"/>
      <c r="BB123" s="239"/>
      <c r="BC123" s="239"/>
      <c r="BD123" s="239"/>
      <c r="BE123" s="239"/>
      <c r="BF123" s="239"/>
      <c r="BG123" s="239"/>
      <c r="BH123" s="239"/>
      <c r="BI123" s="239"/>
      <c r="BJ123" s="239"/>
      <c r="BK123" s="239"/>
      <c r="BL123" s="239"/>
      <c r="BM123" s="239"/>
      <c r="BN123" s="239"/>
      <c r="BO123" s="877" t="s">
        <v>449</v>
      </c>
      <c r="BP123" s="878"/>
      <c r="BQ123" s="832">
        <v>8136265</v>
      </c>
      <c r="BR123" s="833"/>
      <c r="BS123" s="833"/>
      <c r="BT123" s="833"/>
      <c r="BU123" s="833"/>
      <c r="BV123" s="833">
        <v>8080590</v>
      </c>
      <c r="BW123" s="833"/>
      <c r="BX123" s="833"/>
      <c r="BY123" s="833"/>
      <c r="BZ123" s="833"/>
      <c r="CA123" s="833">
        <v>7565960</v>
      </c>
      <c r="CB123" s="833"/>
      <c r="CC123" s="833"/>
      <c r="CD123" s="833"/>
      <c r="CE123" s="833"/>
      <c r="CF123" s="748"/>
      <c r="CG123" s="749"/>
      <c r="CH123" s="749"/>
      <c r="CI123" s="749"/>
      <c r="CJ123" s="834"/>
      <c r="CK123" s="869"/>
      <c r="CL123" s="855"/>
      <c r="CM123" s="855"/>
      <c r="CN123" s="855"/>
      <c r="CO123" s="856"/>
      <c r="CP123" s="835" t="s">
        <v>391</v>
      </c>
      <c r="CQ123" s="836"/>
      <c r="CR123" s="836"/>
      <c r="CS123" s="836"/>
      <c r="CT123" s="836"/>
      <c r="CU123" s="836"/>
      <c r="CV123" s="836"/>
      <c r="CW123" s="836"/>
      <c r="CX123" s="836"/>
      <c r="CY123" s="836"/>
      <c r="CZ123" s="836"/>
      <c r="DA123" s="836"/>
      <c r="DB123" s="836"/>
      <c r="DC123" s="836"/>
      <c r="DD123" s="836"/>
      <c r="DE123" s="836"/>
      <c r="DF123" s="837"/>
      <c r="DG123" s="779" t="s">
        <v>121</v>
      </c>
      <c r="DH123" s="780"/>
      <c r="DI123" s="780"/>
      <c r="DJ123" s="780"/>
      <c r="DK123" s="781"/>
      <c r="DL123" s="782" t="s">
        <v>121</v>
      </c>
      <c r="DM123" s="780"/>
      <c r="DN123" s="780"/>
      <c r="DO123" s="780"/>
      <c r="DP123" s="781"/>
      <c r="DQ123" s="782" t="s">
        <v>121</v>
      </c>
      <c r="DR123" s="780"/>
      <c r="DS123" s="780"/>
      <c r="DT123" s="780"/>
      <c r="DU123" s="781"/>
      <c r="DV123" s="824" t="s">
        <v>121</v>
      </c>
      <c r="DW123" s="825"/>
      <c r="DX123" s="825"/>
      <c r="DY123" s="825"/>
      <c r="DZ123" s="826"/>
    </row>
    <row r="124" spans="1:130" s="218" customFormat="1" ht="26.25" customHeight="1" thickBot="1" x14ac:dyDescent="0.2">
      <c r="A124" s="820"/>
      <c r="B124" s="821"/>
      <c r="C124" s="815" t="s">
        <v>438</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121</v>
      </c>
      <c r="AB124" s="780"/>
      <c r="AC124" s="780"/>
      <c r="AD124" s="780"/>
      <c r="AE124" s="781"/>
      <c r="AF124" s="782" t="s">
        <v>121</v>
      </c>
      <c r="AG124" s="780"/>
      <c r="AH124" s="780"/>
      <c r="AI124" s="780"/>
      <c r="AJ124" s="781"/>
      <c r="AK124" s="782" t="s">
        <v>121</v>
      </c>
      <c r="AL124" s="780"/>
      <c r="AM124" s="780"/>
      <c r="AN124" s="780"/>
      <c r="AO124" s="781"/>
      <c r="AP124" s="824" t="s">
        <v>121</v>
      </c>
      <c r="AQ124" s="825"/>
      <c r="AR124" s="825"/>
      <c r="AS124" s="825"/>
      <c r="AT124" s="826"/>
      <c r="AU124" s="827" t="s">
        <v>450</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v>9.3000000000000007</v>
      </c>
      <c r="BR124" s="831"/>
      <c r="BS124" s="831"/>
      <c r="BT124" s="831"/>
      <c r="BU124" s="831"/>
      <c r="BV124" s="831">
        <v>11.2</v>
      </c>
      <c r="BW124" s="831"/>
      <c r="BX124" s="831"/>
      <c r="BY124" s="831"/>
      <c r="BZ124" s="831"/>
      <c r="CA124" s="831">
        <v>6.2</v>
      </c>
      <c r="CB124" s="831"/>
      <c r="CC124" s="831"/>
      <c r="CD124" s="831"/>
      <c r="CE124" s="831"/>
      <c r="CF124" s="726"/>
      <c r="CG124" s="727"/>
      <c r="CH124" s="727"/>
      <c r="CI124" s="727"/>
      <c r="CJ124" s="862"/>
      <c r="CK124" s="870"/>
      <c r="CL124" s="870"/>
      <c r="CM124" s="870"/>
      <c r="CN124" s="870"/>
      <c r="CO124" s="871"/>
      <c r="CP124" s="835" t="s">
        <v>451</v>
      </c>
      <c r="CQ124" s="836"/>
      <c r="CR124" s="836"/>
      <c r="CS124" s="836"/>
      <c r="CT124" s="836"/>
      <c r="CU124" s="836"/>
      <c r="CV124" s="836"/>
      <c r="CW124" s="836"/>
      <c r="CX124" s="836"/>
      <c r="CY124" s="836"/>
      <c r="CZ124" s="836"/>
      <c r="DA124" s="836"/>
      <c r="DB124" s="836"/>
      <c r="DC124" s="836"/>
      <c r="DD124" s="836"/>
      <c r="DE124" s="836"/>
      <c r="DF124" s="837"/>
      <c r="DG124" s="763">
        <v>2148554</v>
      </c>
      <c r="DH124" s="764"/>
      <c r="DI124" s="764"/>
      <c r="DJ124" s="764"/>
      <c r="DK124" s="765"/>
      <c r="DL124" s="766">
        <v>2043950</v>
      </c>
      <c r="DM124" s="764"/>
      <c r="DN124" s="764"/>
      <c r="DO124" s="764"/>
      <c r="DP124" s="765"/>
      <c r="DQ124" s="766" t="s">
        <v>121</v>
      </c>
      <c r="DR124" s="764"/>
      <c r="DS124" s="764"/>
      <c r="DT124" s="764"/>
      <c r="DU124" s="765"/>
      <c r="DV124" s="848" t="s">
        <v>121</v>
      </c>
      <c r="DW124" s="849"/>
      <c r="DX124" s="849"/>
      <c r="DY124" s="849"/>
      <c r="DZ124" s="850"/>
    </row>
    <row r="125" spans="1:130" s="218" customFormat="1" ht="26.25" customHeight="1" x14ac:dyDescent="0.15">
      <c r="A125" s="820"/>
      <c r="B125" s="821"/>
      <c r="C125" s="815" t="s">
        <v>440</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121</v>
      </c>
      <c r="AB125" s="780"/>
      <c r="AC125" s="780"/>
      <c r="AD125" s="780"/>
      <c r="AE125" s="781"/>
      <c r="AF125" s="782" t="s">
        <v>121</v>
      </c>
      <c r="AG125" s="780"/>
      <c r="AH125" s="780"/>
      <c r="AI125" s="780"/>
      <c r="AJ125" s="781"/>
      <c r="AK125" s="782" t="s">
        <v>121</v>
      </c>
      <c r="AL125" s="780"/>
      <c r="AM125" s="780"/>
      <c r="AN125" s="780"/>
      <c r="AO125" s="781"/>
      <c r="AP125" s="824" t="s">
        <v>121</v>
      </c>
      <c r="AQ125" s="825"/>
      <c r="AR125" s="825"/>
      <c r="AS125" s="825"/>
      <c r="AT125" s="826"/>
      <c r="AU125" s="240"/>
      <c r="AV125" s="241"/>
      <c r="AW125" s="241"/>
      <c r="AX125" s="241"/>
      <c r="AY125" s="241"/>
      <c r="AZ125" s="241"/>
      <c r="BA125" s="241"/>
      <c r="BB125" s="241"/>
      <c r="BC125" s="241"/>
      <c r="BD125" s="241"/>
      <c r="BE125" s="241"/>
      <c r="BF125" s="241"/>
      <c r="BG125" s="241"/>
      <c r="BH125" s="241"/>
      <c r="BI125" s="241"/>
      <c r="BJ125" s="241"/>
      <c r="BK125" s="241"/>
      <c r="BL125" s="241"/>
      <c r="BM125" s="241"/>
      <c r="BN125" s="241"/>
      <c r="BO125" s="241"/>
      <c r="BP125" s="241"/>
      <c r="BQ125" s="220"/>
      <c r="BR125" s="220"/>
      <c r="BS125" s="220"/>
      <c r="BT125" s="220"/>
      <c r="BU125" s="220"/>
      <c r="BV125" s="220"/>
      <c r="BW125" s="220"/>
      <c r="BX125" s="220"/>
      <c r="BY125" s="220"/>
      <c r="BZ125" s="220"/>
      <c r="CA125" s="220"/>
      <c r="CB125" s="220"/>
      <c r="CC125" s="220"/>
      <c r="CD125" s="220"/>
      <c r="CE125" s="220"/>
      <c r="CF125" s="220"/>
      <c r="CG125" s="220"/>
      <c r="CH125" s="220"/>
      <c r="CI125" s="220"/>
      <c r="CJ125" s="242"/>
      <c r="CK125" s="851" t="s">
        <v>452</v>
      </c>
      <c r="CL125" s="852"/>
      <c r="CM125" s="852"/>
      <c r="CN125" s="852"/>
      <c r="CO125" s="853"/>
      <c r="CP125" s="860" t="s">
        <v>453</v>
      </c>
      <c r="CQ125" s="808"/>
      <c r="CR125" s="808"/>
      <c r="CS125" s="808"/>
      <c r="CT125" s="808"/>
      <c r="CU125" s="808"/>
      <c r="CV125" s="808"/>
      <c r="CW125" s="808"/>
      <c r="CX125" s="808"/>
      <c r="CY125" s="808"/>
      <c r="CZ125" s="808"/>
      <c r="DA125" s="808"/>
      <c r="DB125" s="808"/>
      <c r="DC125" s="808"/>
      <c r="DD125" s="808"/>
      <c r="DE125" s="808"/>
      <c r="DF125" s="809"/>
      <c r="DG125" s="861" t="s">
        <v>121</v>
      </c>
      <c r="DH125" s="842"/>
      <c r="DI125" s="842"/>
      <c r="DJ125" s="842"/>
      <c r="DK125" s="842"/>
      <c r="DL125" s="842" t="s">
        <v>121</v>
      </c>
      <c r="DM125" s="842"/>
      <c r="DN125" s="842"/>
      <c r="DO125" s="842"/>
      <c r="DP125" s="842"/>
      <c r="DQ125" s="842" t="s">
        <v>121</v>
      </c>
      <c r="DR125" s="842"/>
      <c r="DS125" s="842"/>
      <c r="DT125" s="842"/>
      <c r="DU125" s="842"/>
      <c r="DV125" s="843" t="s">
        <v>121</v>
      </c>
      <c r="DW125" s="843"/>
      <c r="DX125" s="843"/>
      <c r="DY125" s="843"/>
      <c r="DZ125" s="844"/>
    </row>
    <row r="126" spans="1:130" s="218" customFormat="1" ht="26.25" customHeight="1" thickBot="1" x14ac:dyDescent="0.2">
      <c r="A126" s="820"/>
      <c r="B126" s="821"/>
      <c r="C126" s="815" t="s">
        <v>442</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121</v>
      </c>
      <c r="AB126" s="780"/>
      <c r="AC126" s="780"/>
      <c r="AD126" s="780"/>
      <c r="AE126" s="781"/>
      <c r="AF126" s="782" t="s">
        <v>121</v>
      </c>
      <c r="AG126" s="780"/>
      <c r="AH126" s="780"/>
      <c r="AI126" s="780"/>
      <c r="AJ126" s="781"/>
      <c r="AK126" s="782" t="s">
        <v>121</v>
      </c>
      <c r="AL126" s="780"/>
      <c r="AM126" s="780"/>
      <c r="AN126" s="780"/>
      <c r="AO126" s="781"/>
      <c r="AP126" s="824" t="s">
        <v>121</v>
      </c>
      <c r="AQ126" s="825"/>
      <c r="AR126" s="825"/>
      <c r="AS126" s="825"/>
      <c r="AT126" s="826"/>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3"/>
      <c r="CE126" s="243"/>
      <c r="CF126" s="243"/>
      <c r="CG126" s="220"/>
      <c r="CH126" s="220"/>
      <c r="CI126" s="220"/>
      <c r="CJ126" s="242"/>
      <c r="CK126" s="854"/>
      <c r="CL126" s="855"/>
      <c r="CM126" s="855"/>
      <c r="CN126" s="855"/>
      <c r="CO126" s="856"/>
      <c r="CP126" s="815" t="s">
        <v>454</v>
      </c>
      <c r="CQ126" s="752"/>
      <c r="CR126" s="752"/>
      <c r="CS126" s="752"/>
      <c r="CT126" s="752"/>
      <c r="CU126" s="752"/>
      <c r="CV126" s="752"/>
      <c r="CW126" s="752"/>
      <c r="CX126" s="752"/>
      <c r="CY126" s="752"/>
      <c r="CZ126" s="752"/>
      <c r="DA126" s="752"/>
      <c r="DB126" s="752"/>
      <c r="DC126" s="752"/>
      <c r="DD126" s="752"/>
      <c r="DE126" s="752"/>
      <c r="DF126" s="753"/>
      <c r="DG126" s="816">
        <v>869</v>
      </c>
      <c r="DH126" s="817"/>
      <c r="DI126" s="817"/>
      <c r="DJ126" s="817"/>
      <c r="DK126" s="817"/>
      <c r="DL126" s="817" t="s">
        <v>121</v>
      </c>
      <c r="DM126" s="817"/>
      <c r="DN126" s="817"/>
      <c r="DO126" s="817"/>
      <c r="DP126" s="817"/>
      <c r="DQ126" s="817" t="s">
        <v>121</v>
      </c>
      <c r="DR126" s="817"/>
      <c r="DS126" s="817"/>
      <c r="DT126" s="817"/>
      <c r="DU126" s="817"/>
      <c r="DV126" s="794" t="s">
        <v>121</v>
      </c>
      <c r="DW126" s="794"/>
      <c r="DX126" s="794"/>
      <c r="DY126" s="794"/>
      <c r="DZ126" s="795"/>
    </row>
    <row r="127" spans="1:130" s="218" customFormat="1" ht="26.25" customHeight="1" x14ac:dyDescent="0.15">
      <c r="A127" s="822"/>
      <c r="B127" s="823"/>
      <c r="C127" s="838" t="s">
        <v>455</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t="s">
        <v>121</v>
      </c>
      <c r="AB127" s="780"/>
      <c r="AC127" s="780"/>
      <c r="AD127" s="780"/>
      <c r="AE127" s="781"/>
      <c r="AF127" s="782" t="s">
        <v>121</v>
      </c>
      <c r="AG127" s="780"/>
      <c r="AH127" s="780"/>
      <c r="AI127" s="780"/>
      <c r="AJ127" s="781"/>
      <c r="AK127" s="782" t="s">
        <v>121</v>
      </c>
      <c r="AL127" s="780"/>
      <c r="AM127" s="780"/>
      <c r="AN127" s="780"/>
      <c r="AO127" s="781"/>
      <c r="AP127" s="824" t="s">
        <v>121</v>
      </c>
      <c r="AQ127" s="825"/>
      <c r="AR127" s="825"/>
      <c r="AS127" s="825"/>
      <c r="AT127" s="826"/>
      <c r="AU127" s="220"/>
      <c r="AV127" s="220"/>
      <c r="AW127" s="220"/>
      <c r="AX127" s="841" t="s">
        <v>456</v>
      </c>
      <c r="AY127" s="812"/>
      <c r="AZ127" s="812"/>
      <c r="BA127" s="812"/>
      <c r="BB127" s="812"/>
      <c r="BC127" s="812"/>
      <c r="BD127" s="812"/>
      <c r="BE127" s="813"/>
      <c r="BF127" s="811" t="s">
        <v>457</v>
      </c>
      <c r="BG127" s="812"/>
      <c r="BH127" s="812"/>
      <c r="BI127" s="812"/>
      <c r="BJ127" s="812"/>
      <c r="BK127" s="812"/>
      <c r="BL127" s="813"/>
      <c r="BM127" s="811" t="s">
        <v>458</v>
      </c>
      <c r="BN127" s="812"/>
      <c r="BO127" s="812"/>
      <c r="BP127" s="812"/>
      <c r="BQ127" s="812"/>
      <c r="BR127" s="812"/>
      <c r="BS127" s="813"/>
      <c r="BT127" s="811" t="s">
        <v>459</v>
      </c>
      <c r="BU127" s="812"/>
      <c r="BV127" s="812"/>
      <c r="BW127" s="812"/>
      <c r="BX127" s="812"/>
      <c r="BY127" s="812"/>
      <c r="BZ127" s="814"/>
      <c r="CA127" s="220"/>
      <c r="CB127" s="220"/>
      <c r="CC127" s="220"/>
      <c r="CD127" s="243"/>
      <c r="CE127" s="243"/>
      <c r="CF127" s="243"/>
      <c r="CG127" s="220"/>
      <c r="CH127" s="220"/>
      <c r="CI127" s="220"/>
      <c r="CJ127" s="242"/>
      <c r="CK127" s="854"/>
      <c r="CL127" s="855"/>
      <c r="CM127" s="855"/>
      <c r="CN127" s="855"/>
      <c r="CO127" s="856"/>
      <c r="CP127" s="815" t="s">
        <v>460</v>
      </c>
      <c r="CQ127" s="752"/>
      <c r="CR127" s="752"/>
      <c r="CS127" s="752"/>
      <c r="CT127" s="752"/>
      <c r="CU127" s="752"/>
      <c r="CV127" s="752"/>
      <c r="CW127" s="752"/>
      <c r="CX127" s="752"/>
      <c r="CY127" s="752"/>
      <c r="CZ127" s="752"/>
      <c r="DA127" s="752"/>
      <c r="DB127" s="752"/>
      <c r="DC127" s="752"/>
      <c r="DD127" s="752"/>
      <c r="DE127" s="752"/>
      <c r="DF127" s="753"/>
      <c r="DG127" s="816" t="s">
        <v>121</v>
      </c>
      <c r="DH127" s="817"/>
      <c r="DI127" s="817"/>
      <c r="DJ127" s="817"/>
      <c r="DK127" s="817"/>
      <c r="DL127" s="817" t="s">
        <v>121</v>
      </c>
      <c r="DM127" s="817"/>
      <c r="DN127" s="817"/>
      <c r="DO127" s="817"/>
      <c r="DP127" s="817"/>
      <c r="DQ127" s="817" t="s">
        <v>121</v>
      </c>
      <c r="DR127" s="817"/>
      <c r="DS127" s="817"/>
      <c r="DT127" s="817"/>
      <c r="DU127" s="817"/>
      <c r="DV127" s="794" t="s">
        <v>121</v>
      </c>
      <c r="DW127" s="794"/>
      <c r="DX127" s="794"/>
      <c r="DY127" s="794"/>
      <c r="DZ127" s="795"/>
    </row>
    <row r="128" spans="1:130" s="218" customFormat="1" ht="26.25" customHeight="1" thickBot="1" x14ac:dyDescent="0.2">
      <c r="A128" s="796" t="s">
        <v>461</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462</v>
      </c>
      <c r="X128" s="798"/>
      <c r="Y128" s="798"/>
      <c r="Z128" s="799"/>
      <c r="AA128" s="800" t="s">
        <v>121</v>
      </c>
      <c r="AB128" s="801"/>
      <c r="AC128" s="801"/>
      <c r="AD128" s="801"/>
      <c r="AE128" s="802"/>
      <c r="AF128" s="803" t="s">
        <v>121</v>
      </c>
      <c r="AG128" s="801"/>
      <c r="AH128" s="801"/>
      <c r="AI128" s="801"/>
      <c r="AJ128" s="802"/>
      <c r="AK128" s="803">
        <v>8583</v>
      </c>
      <c r="AL128" s="801"/>
      <c r="AM128" s="801"/>
      <c r="AN128" s="801"/>
      <c r="AO128" s="802"/>
      <c r="AP128" s="804"/>
      <c r="AQ128" s="805"/>
      <c r="AR128" s="805"/>
      <c r="AS128" s="805"/>
      <c r="AT128" s="806"/>
      <c r="AU128" s="220"/>
      <c r="AV128" s="220"/>
      <c r="AW128" s="220"/>
      <c r="AX128" s="807" t="s">
        <v>463</v>
      </c>
      <c r="AY128" s="808"/>
      <c r="AZ128" s="808"/>
      <c r="BA128" s="808"/>
      <c r="BB128" s="808"/>
      <c r="BC128" s="808"/>
      <c r="BD128" s="808"/>
      <c r="BE128" s="809"/>
      <c r="BF128" s="786" t="s">
        <v>121</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43"/>
      <c r="CB128" s="243"/>
      <c r="CC128" s="243"/>
      <c r="CD128" s="243"/>
      <c r="CE128" s="243"/>
      <c r="CF128" s="243"/>
      <c r="CG128" s="220"/>
      <c r="CH128" s="220"/>
      <c r="CI128" s="220"/>
      <c r="CJ128" s="242"/>
      <c r="CK128" s="857"/>
      <c r="CL128" s="858"/>
      <c r="CM128" s="858"/>
      <c r="CN128" s="858"/>
      <c r="CO128" s="859"/>
      <c r="CP128" s="789" t="s">
        <v>464</v>
      </c>
      <c r="CQ128" s="730"/>
      <c r="CR128" s="730"/>
      <c r="CS128" s="730"/>
      <c r="CT128" s="730"/>
      <c r="CU128" s="730"/>
      <c r="CV128" s="730"/>
      <c r="CW128" s="730"/>
      <c r="CX128" s="730"/>
      <c r="CY128" s="730"/>
      <c r="CZ128" s="730"/>
      <c r="DA128" s="730"/>
      <c r="DB128" s="730"/>
      <c r="DC128" s="730"/>
      <c r="DD128" s="730"/>
      <c r="DE128" s="730"/>
      <c r="DF128" s="731"/>
      <c r="DG128" s="790" t="s">
        <v>121</v>
      </c>
      <c r="DH128" s="791"/>
      <c r="DI128" s="791"/>
      <c r="DJ128" s="791"/>
      <c r="DK128" s="791"/>
      <c r="DL128" s="791" t="s">
        <v>121</v>
      </c>
      <c r="DM128" s="791"/>
      <c r="DN128" s="791"/>
      <c r="DO128" s="791"/>
      <c r="DP128" s="791"/>
      <c r="DQ128" s="791" t="s">
        <v>121</v>
      </c>
      <c r="DR128" s="791"/>
      <c r="DS128" s="791"/>
      <c r="DT128" s="791"/>
      <c r="DU128" s="791"/>
      <c r="DV128" s="792" t="s">
        <v>121</v>
      </c>
      <c r="DW128" s="792"/>
      <c r="DX128" s="792"/>
      <c r="DY128" s="792"/>
      <c r="DZ128" s="793"/>
    </row>
    <row r="129" spans="1:131" s="218" customFormat="1" ht="26.25" customHeight="1" x14ac:dyDescent="0.15">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465</v>
      </c>
      <c r="X129" s="777"/>
      <c r="Y129" s="777"/>
      <c r="Z129" s="778"/>
      <c r="AA129" s="779">
        <v>3770897</v>
      </c>
      <c r="AB129" s="780"/>
      <c r="AC129" s="780"/>
      <c r="AD129" s="780"/>
      <c r="AE129" s="781"/>
      <c r="AF129" s="782">
        <v>3790630</v>
      </c>
      <c r="AG129" s="780"/>
      <c r="AH129" s="780"/>
      <c r="AI129" s="780"/>
      <c r="AJ129" s="781"/>
      <c r="AK129" s="782">
        <v>3871478</v>
      </c>
      <c r="AL129" s="780"/>
      <c r="AM129" s="780"/>
      <c r="AN129" s="780"/>
      <c r="AO129" s="781"/>
      <c r="AP129" s="783"/>
      <c r="AQ129" s="784"/>
      <c r="AR129" s="784"/>
      <c r="AS129" s="784"/>
      <c r="AT129" s="785"/>
      <c r="AU129" s="221"/>
      <c r="AV129" s="221"/>
      <c r="AW129" s="221"/>
      <c r="AX129" s="751" t="s">
        <v>466</v>
      </c>
      <c r="AY129" s="752"/>
      <c r="AZ129" s="752"/>
      <c r="BA129" s="752"/>
      <c r="BB129" s="752"/>
      <c r="BC129" s="752"/>
      <c r="BD129" s="752"/>
      <c r="BE129" s="753"/>
      <c r="BF129" s="770" t="s">
        <v>121</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44"/>
      <c r="CB129" s="244"/>
      <c r="CC129" s="244"/>
      <c r="CD129" s="244"/>
      <c r="CE129" s="244"/>
      <c r="CF129" s="244"/>
      <c r="CG129" s="244"/>
      <c r="CH129" s="244"/>
      <c r="CI129" s="244"/>
      <c r="CJ129" s="244"/>
      <c r="CK129" s="244"/>
      <c r="CL129" s="244"/>
      <c r="CM129" s="244"/>
      <c r="CN129" s="244"/>
      <c r="CO129" s="244"/>
      <c r="CP129" s="244"/>
      <c r="CQ129" s="244"/>
      <c r="CR129" s="244"/>
      <c r="CS129" s="244"/>
      <c r="CT129" s="244"/>
      <c r="CU129" s="244"/>
      <c r="CV129" s="244"/>
      <c r="CW129" s="244"/>
      <c r="CX129" s="244"/>
      <c r="CY129" s="244"/>
      <c r="CZ129" s="244"/>
      <c r="DA129" s="244"/>
      <c r="DB129" s="244"/>
      <c r="DC129" s="244"/>
      <c r="DD129" s="244"/>
      <c r="DE129" s="244"/>
      <c r="DF129" s="244"/>
      <c r="DG129" s="244"/>
      <c r="DH129" s="244"/>
      <c r="DI129" s="244"/>
      <c r="DJ129" s="244"/>
      <c r="DK129" s="244"/>
      <c r="DL129" s="244"/>
      <c r="DM129" s="244"/>
      <c r="DN129" s="244"/>
      <c r="DO129" s="244"/>
      <c r="DP129" s="221"/>
      <c r="DQ129" s="221"/>
      <c r="DR129" s="221"/>
      <c r="DS129" s="221"/>
      <c r="DT129" s="221"/>
      <c r="DU129" s="221"/>
      <c r="DV129" s="221"/>
      <c r="DW129" s="221"/>
      <c r="DX129" s="221"/>
      <c r="DY129" s="221"/>
      <c r="DZ129" s="221"/>
    </row>
    <row r="130" spans="1:131" s="218" customFormat="1" ht="26.25" customHeight="1" x14ac:dyDescent="0.15">
      <c r="A130" s="774" t="s">
        <v>467</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468</v>
      </c>
      <c r="X130" s="777"/>
      <c r="Y130" s="777"/>
      <c r="Z130" s="778"/>
      <c r="AA130" s="779">
        <v>449438</v>
      </c>
      <c r="AB130" s="780"/>
      <c r="AC130" s="780"/>
      <c r="AD130" s="780"/>
      <c r="AE130" s="781"/>
      <c r="AF130" s="782">
        <v>434887</v>
      </c>
      <c r="AG130" s="780"/>
      <c r="AH130" s="780"/>
      <c r="AI130" s="780"/>
      <c r="AJ130" s="781"/>
      <c r="AK130" s="782">
        <v>425768</v>
      </c>
      <c r="AL130" s="780"/>
      <c r="AM130" s="780"/>
      <c r="AN130" s="780"/>
      <c r="AO130" s="781"/>
      <c r="AP130" s="783"/>
      <c r="AQ130" s="784"/>
      <c r="AR130" s="784"/>
      <c r="AS130" s="784"/>
      <c r="AT130" s="785"/>
      <c r="AU130" s="221"/>
      <c r="AV130" s="221"/>
      <c r="AW130" s="221"/>
      <c r="AX130" s="751" t="s">
        <v>469</v>
      </c>
      <c r="AY130" s="752"/>
      <c r="AZ130" s="752"/>
      <c r="BA130" s="752"/>
      <c r="BB130" s="752"/>
      <c r="BC130" s="752"/>
      <c r="BD130" s="752"/>
      <c r="BE130" s="753"/>
      <c r="BF130" s="754">
        <v>8.1</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44"/>
      <c r="CB130" s="244"/>
      <c r="CC130" s="244"/>
      <c r="CD130" s="244"/>
      <c r="CE130" s="244"/>
      <c r="CF130" s="244"/>
      <c r="CG130" s="244"/>
      <c r="CH130" s="244"/>
      <c r="CI130" s="244"/>
      <c r="CJ130" s="244"/>
      <c r="CK130" s="244"/>
      <c r="CL130" s="244"/>
      <c r="CM130" s="244"/>
      <c r="CN130" s="244"/>
      <c r="CO130" s="244"/>
      <c r="CP130" s="244"/>
      <c r="CQ130" s="244"/>
      <c r="CR130" s="244"/>
      <c r="CS130" s="244"/>
      <c r="CT130" s="244"/>
      <c r="CU130" s="244"/>
      <c r="CV130" s="244"/>
      <c r="CW130" s="244"/>
      <c r="CX130" s="244"/>
      <c r="CY130" s="244"/>
      <c r="CZ130" s="244"/>
      <c r="DA130" s="244"/>
      <c r="DB130" s="244"/>
      <c r="DC130" s="244"/>
      <c r="DD130" s="244"/>
      <c r="DE130" s="244"/>
      <c r="DF130" s="244"/>
      <c r="DG130" s="244"/>
      <c r="DH130" s="244"/>
      <c r="DI130" s="244"/>
      <c r="DJ130" s="244"/>
      <c r="DK130" s="244"/>
      <c r="DL130" s="244"/>
      <c r="DM130" s="244"/>
      <c r="DN130" s="244"/>
      <c r="DO130" s="244"/>
      <c r="DP130" s="221"/>
      <c r="DQ130" s="221"/>
      <c r="DR130" s="221"/>
      <c r="DS130" s="221"/>
      <c r="DT130" s="221"/>
      <c r="DU130" s="221"/>
      <c r="DV130" s="221"/>
      <c r="DW130" s="221"/>
      <c r="DX130" s="221"/>
      <c r="DY130" s="221"/>
      <c r="DZ130" s="221"/>
    </row>
    <row r="131" spans="1:131" s="218" customFormat="1" ht="26.25" customHeight="1" thickBot="1" x14ac:dyDescent="0.2">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470</v>
      </c>
      <c r="X131" s="761"/>
      <c r="Y131" s="761"/>
      <c r="Z131" s="762"/>
      <c r="AA131" s="763">
        <v>3321459</v>
      </c>
      <c r="AB131" s="764"/>
      <c r="AC131" s="764"/>
      <c r="AD131" s="764"/>
      <c r="AE131" s="765"/>
      <c r="AF131" s="766">
        <v>3355743</v>
      </c>
      <c r="AG131" s="764"/>
      <c r="AH131" s="764"/>
      <c r="AI131" s="764"/>
      <c r="AJ131" s="765"/>
      <c r="AK131" s="766">
        <v>3445710</v>
      </c>
      <c r="AL131" s="764"/>
      <c r="AM131" s="764"/>
      <c r="AN131" s="764"/>
      <c r="AO131" s="765"/>
      <c r="AP131" s="767"/>
      <c r="AQ131" s="768"/>
      <c r="AR131" s="768"/>
      <c r="AS131" s="768"/>
      <c r="AT131" s="769"/>
      <c r="AU131" s="221"/>
      <c r="AV131" s="221"/>
      <c r="AW131" s="221"/>
      <c r="AX131" s="729" t="s">
        <v>471</v>
      </c>
      <c r="AY131" s="730"/>
      <c r="AZ131" s="730"/>
      <c r="BA131" s="730"/>
      <c r="BB131" s="730"/>
      <c r="BC131" s="730"/>
      <c r="BD131" s="730"/>
      <c r="BE131" s="731"/>
      <c r="BF131" s="732">
        <v>6.2</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44"/>
      <c r="CB131" s="244"/>
      <c r="CC131" s="244"/>
      <c r="CD131" s="244"/>
      <c r="CE131" s="244"/>
      <c r="CF131" s="244"/>
      <c r="CG131" s="244"/>
      <c r="CH131" s="244"/>
      <c r="CI131" s="244"/>
      <c r="CJ131" s="244"/>
      <c r="CK131" s="244"/>
      <c r="CL131" s="244"/>
      <c r="CM131" s="244"/>
      <c r="CN131" s="244"/>
      <c r="CO131" s="244"/>
      <c r="CP131" s="244"/>
      <c r="CQ131" s="244"/>
      <c r="CR131" s="244"/>
      <c r="CS131" s="244"/>
      <c r="CT131" s="244"/>
      <c r="CU131" s="244"/>
      <c r="CV131" s="244"/>
      <c r="CW131" s="244"/>
      <c r="CX131" s="244"/>
      <c r="CY131" s="244"/>
      <c r="CZ131" s="244"/>
      <c r="DA131" s="244"/>
      <c r="DB131" s="244"/>
      <c r="DC131" s="244"/>
      <c r="DD131" s="244"/>
      <c r="DE131" s="244"/>
      <c r="DF131" s="244"/>
      <c r="DG131" s="244"/>
      <c r="DH131" s="244"/>
      <c r="DI131" s="244"/>
      <c r="DJ131" s="244"/>
      <c r="DK131" s="244"/>
      <c r="DL131" s="244"/>
      <c r="DM131" s="244"/>
      <c r="DN131" s="244"/>
      <c r="DO131" s="244"/>
      <c r="DP131" s="221"/>
      <c r="DQ131" s="221"/>
      <c r="DR131" s="221"/>
      <c r="DS131" s="221"/>
      <c r="DT131" s="221"/>
      <c r="DU131" s="221"/>
      <c r="DV131" s="221"/>
      <c r="DW131" s="221"/>
      <c r="DX131" s="221"/>
      <c r="DY131" s="221"/>
      <c r="DZ131" s="221"/>
    </row>
    <row r="132" spans="1:131" s="218" customFormat="1" ht="26.25" customHeight="1" x14ac:dyDescent="0.15">
      <c r="A132" s="738" t="s">
        <v>472</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473</v>
      </c>
      <c r="W132" s="742"/>
      <c r="X132" s="742"/>
      <c r="Y132" s="742"/>
      <c r="Z132" s="743"/>
      <c r="AA132" s="744">
        <v>8.7188792639999999</v>
      </c>
      <c r="AB132" s="745"/>
      <c r="AC132" s="745"/>
      <c r="AD132" s="745"/>
      <c r="AE132" s="746"/>
      <c r="AF132" s="747">
        <v>8.3450967489999996</v>
      </c>
      <c r="AG132" s="745"/>
      <c r="AH132" s="745"/>
      <c r="AI132" s="745"/>
      <c r="AJ132" s="746"/>
      <c r="AK132" s="747">
        <v>7.4372770780000002</v>
      </c>
      <c r="AL132" s="745"/>
      <c r="AM132" s="745"/>
      <c r="AN132" s="745"/>
      <c r="AO132" s="746"/>
      <c r="AP132" s="748"/>
      <c r="AQ132" s="749"/>
      <c r="AR132" s="749"/>
      <c r="AS132" s="749"/>
      <c r="AT132" s="750"/>
      <c r="AU132" s="245"/>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4"/>
      <c r="CB132" s="244"/>
      <c r="CC132" s="244"/>
      <c r="CD132" s="244"/>
      <c r="CE132" s="244"/>
      <c r="CF132" s="244"/>
      <c r="CG132" s="244"/>
      <c r="CH132" s="244"/>
      <c r="CI132" s="244"/>
      <c r="CJ132" s="244"/>
      <c r="CK132" s="244"/>
      <c r="CL132" s="244"/>
      <c r="CM132" s="244"/>
      <c r="CN132" s="244"/>
      <c r="CO132" s="244"/>
      <c r="CP132" s="244"/>
      <c r="CQ132" s="244"/>
      <c r="CR132" s="244"/>
      <c r="CS132" s="244"/>
      <c r="CT132" s="244"/>
      <c r="CU132" s="244"/>
      <c r="CV132" s="244"/>
      <c r="CW132" s="244"/>
      <c r="CX132" s="244"/>
      <c r="CY132" s="244"/>
      <c r="CZ132" s="244"/>
      <c r="DA132" s="244"/>
      <c r="DB132" s="244"/>
      <c r="DC132" s="244"/>
      <c r="DD132" s="244"/>
      <c r="DE132" s="244"/>
      <c r="DF132" s="244"/>
      <c r="DG132" s="244"/>
      <c r="DH132" s="244"/>
      <c r="DI132" s="244"/>
      <c r="DJ132" s="244"/>
      <c r="DK132" s="244"/>
      <c r="DL132" s="244"/>
      <c r="DM132" s="244"/>
      <c r="DN132" s="244"/>
      <c r="DO132" s="244"/>
      <c r="DP132" s="221"/>
      <c r="DQ132" s="221"/>
      <c r="DR132" s="221"/>
      <c r="DS132" s="221"/>
      <c r="DT132" s="221"/>
      <c r="DU132" s="221"/>
      <c r="DV132" s="221"/>
      <c r="DW132" s="221"/>
      <c r="DX132" s="221"/>
      <c r="DY132" s="221"/>
      <c r="DZ132" s="221"/>
    </row>
    <row r="133" spans="1:131" s="218" customFormat="1" ht="26.25" customHeight="1" thickBot="1" x14ac:dyDescent="0.2">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474</v>
      </c>
      <c r="W133" s="721"/>
      <c r="X133" s="721"/>
      <c r="Y133" s="721"/>
      <c r="Z133" s="722"/>
      <c r="AA133" s="723">
        <v>8</v>
      </c>
      <c r="AB133" s="724"/>
      <c r="AC133" s="724"/>
      <c r="AD133" s="724"/>
      <c r="AE133" s="725"/>
      <c r="AF133" s="723">
        <v>8.3000000000000007</v>
      </c>
      <c r="AG133" s="724"/>
      <c r="AH133" s="724"/>
      <c r="AI133" s="724"/>
      <c r="AJ133" s="725"/>
      <c r="AK133" s="723">
        <v>8.1</v>
      </c>
      <c r="AL133" s="724"/>
      <c r="AM133" s="724"/>
      <c r="AN133" s="724"/>
      <c r="AO133" s="725"/>
      <c r="AP133" s="726"/>
      <c r="AQ133" s="727"/>
      <c r="AR133" s="727"/>
      <c r="AS133" s="727"/>
      <c r="AT133" s="728"/>
      <c r="AU133" s="221"/>
      <c r="AV133" s="221"/>
      <c r="AW133" s="221"/>
      <c r="AX133" s="221"/>
      <c r="AY133" s="221"/>
      <c r="AZ133" s="221"/>
      <c r="BA133" s="221"/>
      <c r="BB133" s="221"/>
      <c r="BC133" s="221"/>
      <c r="BD133" s="221"/>
      <c r="BE133" s="221"/>
      <c r="BF133" s="221"/>
      <c r="BG133" s="221"/>
      <c r="BH133" s="221"/>
      <c r="BI133" s="221"/>
      <c r="BJ133" s="221"/>
      <c r="BK133" s="221"/>
      <c r="BL133" s="221"/>
      <c r="BM133" s="221"/>
      <c r="BN133" s="244"/>
      <c r="BO133" s="244"/>
      <c r="BP133" s="244"/>
      <c r="BQ133" s="244"/>
      <c r="BR133" s="244"/>
      <c r="BS133" s="244"/>
      <c r="BT133" s="244"/>
      <c r="BU133" s="244"/>
      <c r="BV133" s="244"/>
      <c r="BW133" s="244"/>
      <c r="BX133" s="244"/>
      <c r="BY133" s="244"/>
      <c r="BZ133" s="244"/>
      <c r="CA133" s="244"/>
      <c r="CB133" s="244"/>
      <c r="CC133" s="244"/>
      <c r="CD133" s="244"/>
      <c r="CE133" s="244"/>
      <c r="CF133" s="244"/>
      <c r="CG133" s="244"/>
      <c r="CH133" s="244"/>
      <c r="CI133" s="244"/>
      <c r="CJ133" s="244"/>
      <c r="CK133" s="244"/>
      <c r="CL133" s="244"/>
      <c r="CM133" s="244"/>
      <c r="CN133" s="244"/>
      <c r="CO133" s="244"/>
      <c r="CP133" s="244"/>
      <c r="CQ133" s="244"/>
      <c r="CR133" s="244"/>
      <c r="CS133" s="244"/>
      <c r="CT133" s="244"/>
      <c r="CU133" s="244"/>
      <c r="CV133" s="244"/>
      <c r="CW133" s="244"/>
      <c r="CX133" s="244"/>
      <c r="CY133" s="244"/>
      <c r="CZ133" s="244"/>
      <c r="DA133" s="244"/>
      <c r="DB133" s="244"/>
      <c r="DC133" s="244"/>
      <c r="DD133" s="244"/>
      <c r="DE133" s="244"/>
      <c r="DF133" s="244"/>
      <c r="DG133" s="244"/>
      <c r="DH133" s="244"/>
      <c r="DI133" s="244"/>
      <c r="DJ133" s="244"/>
      <c r="DK133" s="244"/>
      <c r="DL133" s="244"/>
      <c r="DM133" s="244"/>
      <c r="DN133" s="244"/>
      <c r="DO133" s="244"/>
      <c r="DP133" s="221"/>
      <c r="DQ133" s="221"/>
      <c r="DR133" s="221"/>
      <c r="DS133" s="221"/>
      <c r="DT133" s="221"/>
      <c r="DU133" s="221"/>
      <c r="DV133" s="221"/>
      <c r="DW133" s="221"/>
      <c r="DX133" s="221"/>
      <c r="DY133" s="221"/>
      <c r="DZ133" s="221"/>
    </row>
    <row r="134" spans="1:131" ht="11.25" customHeight="1" x14ac:dyDescent="0.15">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6"/>
      <c r="AL134" s="246"/>
      <c r="AM134" s="246"/>
      <c r="AN134" s="246"/>
      <c r="AO134" s="246"/>
      <c r="AP134" s="246"/>
      <c r="AQ134" s="246"/>
      <c r="AR134" s="246"/>
      <c r="AS134" s="246"/>
      <c r="AT134" s="246"/>
      <c r="AU134" s="221"/>
      <c r="AV134" s="221"/>
      <c r="AW134" s="221"/>
      <c r="AX134" s="221"/>
      <c r="AY134" s="221"/>
      <c r="AZ134" s="221"/>
      <c r="BA134" s="221"/>
      <c r="BB134" s="221"/>
      <c r="BC134" s="221"/>
      <c r="BD134" s="221"/>
      <c r="BE134" s="221"/>
      <c r="BF134" s="221"/>
      <c r="BG134" s="221"/>
      <c r="BH134" s="221"/>
      <c r="BI134" s="221"/>
      <c r="BJ134" s="221"/>
      <c r="BK134" s="221"/>
      <c r="BL134" s="221"/>
      <c r="BM134" s="221"/>
      <c r="BN134" s="244"/>
      <c r="BO134" s="244"/>
      <c r="BP134" s="244"/>
      <c r="BQ134" s="244"/>
      <c r="BR134" s="244"/>
      <c r="BS134" s="244"/>
      <c r="BT134" s="244"/>
      <c r="BU134" s="244"/>
      <c r="BV134" s="244"/>
      <c r="BW134" s="244"/>
      <c r="BX134" s="244"/>
      <c r="BY134" s="244"/>
      <c r="BZ134" s="244"/>
      <c r="CA134" s="244"/>
      <c r="CB134" s="244"/>
      <c r="CC134" s="244"/>
      <c r="CD134" s="244"/>
      <c r="CE134" s="244"/>
      <c r="CF134" s="244"/>
      <c r="CG134" s="244"/>
      <c r="CH134" s="244"/>
      <c r="CI134" s="244"/>
      <c r="CJ134" s="244"/>
      <c r="CK134" s="244"/>
      <c r="CL134" s="244"/>
      <c r="CM134" s="244"/>
      <c r="CN134" s="244"/>
      <c r="CO134" s="244"/>
      <c r="CP134" s="244"/>
      <c r="CQ134" s="244"/>
      <c r="CR134" s="244"/>
      <c r="CS134" s="244"/>
      <c r="CT134" s="244"/>
      <c r="CU134" s="244"/>
      <c r="CV134" s="244"/>
      <c r="CW134" s="244"/>
      <c r="CX134" s="244"/>
      <c r="CY134" s="244"/>
      <c r="CZ134" s="244"/>
      <c r="DA134" s="244"/>
      <c r="DB134" s="244"/>
      <c r="DC134" s="244"/>
      <c r="DD134" s="244"/>
      <c r="DE134" s="244"/>
      <c r="DF134" s="244"/>
      <c r="DG134" s="244"/>
      <c r="DH134" s="244"/>
      <c r="DI134" s="244"/>
      <c r="DJ134" s="244"/>
      <c r="DK134" s="244"/>
      <c r="DL134" s="244"/>
      <c r="DM134" s="244"/>
      <c r="DN134" s="244"/>
      <c r="DO134" s="244"/>
      <c r="DP134" s="221"/>
      <c r="DQ134" s="221"/>
      <c r="DR134" s="221"/>
      <c r="DS134" s="221"/>
      <c r="DT134" s="221"/>
      <c r="DU134" s="221"/>
      <c r="DV134" s="221"/>
      <c r="DW134" s="221"/>
      <c r="DX134" s="221"/>
      <c r="DY134" s="221"/>
      <c r="DZ134" s="221"/>
      <c r="EA134" s="218"/>
    </row>
    <row r="135" spans="1:131" ht="14.25" hidden="1" x14ac:dyDescent="0.15">
      <c r="AU135" s="246"/>
      <c r="AV135" s="246"/>
      <c r="AW135" s="246"/>
      <c r="AX135" s="246"/>
      <c r="AY135" s="246"/>
      <c r="AZ135" s="246"/>
      <c r="BA135" s="246"/>
      <c r="BB135" s="246"/>
      <c r="BC135" s="246"/>
      <c r="BD135" s="246"/>
      <c r="BE135" s="246"/>
      <c r="BF135" s="246"/>
      <c r="BG135" s="246"/>
      <c r="BH135" s="246"/>
      <c r="BI135" s="246"/>
      <c r="BJ135" s="246"/>
      <c r="BK135" s="246"/>
      <c r="BL135" s="246"/>
      <c r="BM135" s="246"/>
      <c r="BN135" s="246"/>
      <c r="BO135" s="246"/>
      <c r="BP135" s="246"/>
      <c r="BQ135" s="246"/>
      <c r="BR135" s="246"/>
      <c r="BS135" s="246"/>
      <c r="BT135" s="246"/>
      <c r="BU135" s="246"/>
      <c r="BV135" s="246"/>
      <c r="BW135" s="246"/>
      <c r="BX135" s="246"/>
      <c r="BY135" s="246"/>
      <c r="BZ135" s="246"/>
      <c r="CA135" s="246"/>
      <c r="CB135" s="246"/>
      <c r="CC135" s="246"/>
      <c r="CD135" s="246"/>
      <c r="CE135" s="246"/>
      <c r="CF135" s="246"/>
      <c r="CG135" s="246"/>
      <c r="CH135" s="246"/>
      <c r="CI135" s="246"/>
      <c r="CJ135" s="246"/>
      <c r="CK135" s="246"/>
      <c r="CL135" s="246"/>
      <c r="CM135" s="246"/>
      <c r="CN135" s="246"/>
      <c r="CO135" s="246"/>
      <c r="CP135" s="246"/>
      <c r="CQ135" s="246"/>
      <c r="CR135" s="246"/>
      <c r="CS135" s="246"/>
      <c r="CT135" s="246"/>
      <c r="CU135" s="246"/>
      <c r="CV135" s="246"/>
      <c r="CW135" s="246"/>
      <c r="CX135" s="246"/>
      <c r="CY135" s="246"/>
      <c r="CZ135" s="246"/>
      <c r="DA135" s="246"/>
      <c r="DB135" s="246"/>
      <c r="DC135" s="246"/>
      <c r="DD135" s="246"/>
      <c r="DE135" s="246"/>
      <c r="DF135" s="246"/>
      <c r="DG135" s="246"/>
      <c r="DH135" s="246"/>
      <c r="DI135" s="246"/>
      <c r="DJ135" s="246"/>
      <c r="DK135" s="246"/>
      <c r="DL135" s="246"/>
      <c r="DM135" s="246"/>
      <c r="DN135" s="246"/>
      <c r="DO135" s="246"/>
      <c r="DP135" s="246"/>
      <c r="DQ135" s="246"/>
      <c r="DR135" s="246"/>
      <c r="DS135" s="246"/>
      <c r="DT135" s="246"/>
      <c r="DU135" s="246"/>
      <c r="DV135" s="246"/>
      <c r="DW135" s="246"/>
      <c r="DX135" s="246"/>
      <c r="DY135" s="246"/>
      <c r="DZ135" s="246"/>
    </row>
  </sheetData>
  <sheetProtection algorithmName="SHA-512" hashValue="8LgotVz0SP12v5NekEU0prMwRm50e3lryjkBdOiC0UIEJcm3luaYz/7RolM+9k2m/Tf2XnmNSEFkIz5iQsTIQg==" saltValue="gDOAVb/nD+Rcsj9cH3d3BA=="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48" customWidth="1"/>
    <col min="121" max="121" width="0" style="247" hidden="1" customWidth="1"/>
    <col min="122" max="16384" width="9" style="247" hidden="1"/>
  </cols>
  <sheetData>
    <row r="1" spans="1:120"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7"/>
    </row>
    <row r="17" spans="119:120" x14ac:dyDescent="0.15">
      <c r="DP17" s="247"/>
    </row>
    <row r="18" spans="119:120" x14ac:dyDescent="0.15"/>
    <row r="19" spans="119:120" x14ac:dyDescent="0.15"/>
    <row r="20" spans="119:120" x14ac:dyDescent="0.15">
      <c r="DO20" s="247"/>
      <c r="DP20" s="247"/>
    </row>
    <row r="21" spans="119:120" x14ac:dyDescent="0.15">
      <c r="DP21" s="247"/>
    </row>
    <row r="22" spans="119:120" x14ac:dyDescent="0.15"/>
    <row r="23" spans="119:120" x14ac:dyDescent="0.15">
      <c r="DO23" s="247"/>
      <c r="DP23" s="247"/>
    </row>
    <row r="24" spans="119:120" x14ac:dyDescent="0.15">
      <c r="DP24" s="247"/>
    </row>
    <row r="25" spans="119:120" x14ac:dyDescent="0.15">
      <c r="DP25" s="247"/>
    </row>
    <row r="26" spans="119:120" x14ac:dyDescent="0.15">
      <c r="DO26" s="247"/>
      <c r="DP26" s="247"/>
    </row>
    <row r="27" spans="119:120" x14ac:dyDescent="0.15"/>
    <row r="28" spans="119:120" x14ac:dyDescent="0.15">
      <c r="DO28" s="247"/>
      <c r="DP28" s="247"/>
    </row>
    <row r="29" spans="119:120" x14ac:dyDescent="0.15">
      <c r="DP29" s="247"/>
    </row>
    <row r="30" spans="119:120" x14ac:dyDescent="0.15"/>
    <row r="31" spans="119:120" x14ac:dyDescent="0.15">
      <c r="DO31" s="247"/>
      <c r="DP31" s="247"/>
    </row>
    <row r="32" spans="119:120" x14ac:dyDescent="0.15"/>
    <row r="33" spans="98:120" x14ac:dyDescent="0.15">
      <c r="DO33" s="247"/>
      <c r="DP33" s="247"/>
    </row>
    <row r="34" spans="98:120" x14ac:dyDescent="0.15">
      <c r="DM34" s="247"/>
    </row>
    <row r="35" spans="98:120" x14ac:dyDescent="0.15">
      <c r="CT35" s="247"/>
      <c r="CU35" s="247"/>
      <c r="CV35" s="247"/>
      <c r="CY35" s="247"/>
      <c r="CZ35" s="247"/>
      <c r="DA35" s="247"/>
      <c r="DD35" s="247"/>
      <c r="DE35" s="247"/>
      <c r="DF35" s="247"/>
      <c r="DI35" s="247"/>
      <c r="DJ35" s="247"/>
      <c r="DK35" s="247"/>
      <c r="DM35" s="247"/>
      <c r="DN35" s="247"/>
      <c r="DO35" s="247"/>
      <c r="DP35" s="247"/>
    </row>
    <row r="36" spans="98:120" x14ac:dyDescent="0.15"/>
    <row r="37" spans="98:120" x14ac:dyDescent="0.15">
      <c r="CW37" s="247"/>
      <c r="DB37" s="247"/>
      <c r="DG37" s="247"/>
      <c r="DL37" s="247"/>
      <c r="DP37" s="247"/>
    </row>
    <row r="38" spans="98:120" x14ac:dyDescent="0.15">
      <c r="CT38" s="247"/>
      <c r="CU38" s="247"/>
      <c r="CV38" s="247"/>
      <c r="CW38" s="247"/>
      <c r="CY38" s="247"/>
      <c r="CZ38" s="247"/>
      <c r="DA38" s="247"/>
      <c r="DB38" s="247"/>
      <c r="DD38" s="247"/>
      <c r="DE38" s="247"/>
      <c r="DF38" s="247"/>
      <c r="DG38" s="247"/>
      <c r="DI38" s="247"/>
      <c r="DJ38" s="247"/>
      <c r="DK38" s="247"/>
      <c r="DL38" s="247"/>
      <c r="DN38" s="247"/>
      <c r="DO38" s="247"/>
      <c r="DP38" s="247"/>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7"/>
      <c r="DO49" s="247"/>
      <c r="DP49" s="247"/>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7"/>
      <c r="CS63" s="247"/>
      <c r="CX63" s="247"/>
      <c r="DC63" s="247"/>
      <c r="DH63" s="247"/>
    </row>
    <row r="64" spans="22:120" x14ac:dyDescent="0.15">
      <c r="V64" s="247"/>
    </row>
    <row r="65" spans="15:120" x14ac:dyDescent="0.15">
      <c r="X65" s="247"/>
      <c r="Z65" s="247"/>
      <c r="AA65" s="247"/>
      <c r="AB65" s="247"/>
      <c r="AC65" s="247"/>
      <c r="AD65" s="247"/>
      <c r="AE65" s="247"/>
      <c r="AF65" s="247"/>
      <c r="AG65" s="247"/>
      <c r="AH65" s="247"/>
      <c r="AI65" s="247"/>
      <c r="AJ65" s="247"/>
      <c r="AK65" s="247"/>
      <c r="AL65" s="247"/>
      <c r="AM65" s="247"/>
      <c r="AN65" s="247"/>
      <c r="AO65" s="247"/>
      <c r="AP65" s="247"/>
      <c r="AQ65" s="247"/>
      <c r="AR65" s="247"/>
      <c r="AS65" s="247"/>
      <c r="AT65" s="247"/>
      <c r="AU65" s="247"/>
      <c r="AV65" s="247"/>
      <c r="AW65" s="247"/>
      <c r="AX65" s="247"/>
      <c r="AY65" s="247"/>
      <c r="AZ65" s="247"/>
      <c r="BA65" s="247"/>
      <c r="BB65" s="247"/>
      <c r="BC65" s="247"/>
      <c r="BD65" s="247"/>
      <c r="BE65" s="247"/>
      <c r="BF65" s="247"/>
      <c r="BG65" s="247"/>
      <c r="BH65" s="247"/>
      <c r="BI65" s="247"/>
      <c r="BJ65" s="247"/>
      <c r="BK65" s="247"/>
      <c r="BL65" s="247"/>
      <c r="BM65" s="247"/>
      <c r="BN65" s="247"/>
      <c r="BO65" s="247"/>
      <c r="BP65" s="247"/>
      <c r="BQ65" s="247"/>
      <c r="BR65" s="247"/>
      <c r="BS65" s="247"/>
      <c r="BT65" s="247"/>
      <c r="BU65" s="247"/>
      <c r="BV65" s="247"/>
      <c r="BW65" s="247"/>
      <c r="BX65" s="247"/>
      <c r="BY65" s="247"/>
      <c r="BZ65" s="247"/>
      <c r="CA65" s="247"/>
      <c r="CB65" s="247"/>
      <c r="CC65" s="247"/>
      <c r="CD65" s="247"/>
      <c r="CE65" s="247"/>
      <c r="CF65" s="247"/>
      <c r="CG65" s="247"/>
      <c r="CH65" s="247"/>
      <c r="CI65" s="247"/>
      <c r="CJ65" s="247"/>
      <c r="CK65" s="247"/>
      <c r="CL65" s="247"/>
      <c r="CM65" s="247"/>
      <c r="CN65" s="247"/>
      <c r="CO65" s="247"/>
      <c r="CP65" s="247"/>
      <c r="CQ65" s="247"/>
      <c r="CR65" s="247"/>
      <c r="CU65" s="247"/>
      <c r="CZ65" s="247"/>
      <c r="DE65" s="247"/>
      <c r="DJ65" s="247"/>
    </row>
    <row r="66" spans="15:120" x14ac:dyDescent="0.15">
      <c r="Q66" s="247"/>
      <c r="S66" s="247"/>
      <c r="U66" s="247"/>
      <c r="DM66" s="247"/>
    </row>
    <row r="67" spans="15:120" x14ac:dyDescent="0.15">
      <c r="O67" s="247"/>
      <c r="P67" s="247"/>
      <c r="R67" s="247"/>
      <c r="T67" s="247"/>
      <c r="Y67" s="247"/>
      <c r="CT67" s="247"/>
      <c r="CV67" s="247"/>
      <c r="CW67" s="247"/>
      <c r="CY67" s="247"/>
      <c r="DA67" s="247"/>
      <c r="DB67" s="247"/>
      <c r="DD67" s="247"/>
      <c r="DF67" s="247"/>
      <c r="DG67" s="247"/>
      <c r="DI67" s="247"/>
      <c r="DK67" s="247"/>
      <c r="DL67" s="247"/>
      <c r="DN67" s="247"/>
      <c r="DO67" s="247"/>
      <c r="DP67" s="247"/>
    </row>
    <row r="68" spans="15:120" x14ac:dyDescent="0.15"/>
    <row r="69" spans="15:120" x14ac:dyDescent="0.15"/>
    <row r="70" spans="15:120" x14ac:dyDescent="0.15"/>
    <row r="71" spans="15:120" x14ac:dyDescent="0.15"/>
    <row r="72" spans="15:120" x14ac:dyDescent="0.15">
      <c r="DP72" s="247"/>
    </row>
    <row r="73" spans="15:120" x14ac:dyDescent="0.15">
      <c r="DP73" s="247"/>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7"/>
      <c r="CX96" s="247"/>
      <c r="DC96" s="247"/>
      <c r="DH96" s="247"/>
    </row>
    <row r="97" spans="24:120" x14ac:dyDescent="0.15">
      <c r="CS97" s="247"/>
      <c r="CX97" s="247"/>
      <c r="DC97" s="247"/>
      <c r="DH97" s="247"/>
      <c r="DP97" s="248" t="s">
        <v>475</v>
      </c>
    </row>
    <row r="98" spans="24:120" hidden="1" x14ac:dyDescent="0.15">
      <c r="CS98" s="247"/>
      <c r="CX98" s="247"/>
      <c r="DC98" s="247"/>
      <c r="DH98" s="247"/>
    </row>
    <row r="99" spans="24:120" hidden="1" x14ac:dyDescent="0.15">
      <c r="CS99" s="247"/>
      <c r="CX99" s="247"/>
      <c r="DC99" s="247"/>
      <c r="DH99" s="247"/>
    </row>
    <row r="101" spans="24:120" ht="12" hidden="1" customHeight="1" x14ac:dyDescent="0.15">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7"/>
      <c r="BA101" s="247"/>
      <c r="BB101" s="247"/>
      <c r="BC101" s="247"/>
      <c r="BD101" s="247"/>
      <c r="BE101" s="247"/>
      <c r="BF101" s="247"/>
      <c r="BG101" s="247"/>
      <c r="BH101" s="247"/>
      <c r="BI101" s="247"/>
      <c r="BJ101" s="247"/>
      <c r="BK101" s="247"/>
      <c r="BL101" s="247"/>
      <c r="BM101" s="247"/>
      <c r="BN101" s="247"/>
      <c r="BO101" s="247"/>
      <c r="BP101" s="247"/>
      <c r="BQ101" s="247"/>
      <c r="BR101" s="247"/>
      <c r="BS101" s="247"/>
      <c r="BT101" s="247"/>
      <c r="BU101" s="247"/>
      <c r="BV101" s="247"/>
      <c r="BW101" s="247"/>
      <c r="BX101" s="247"/>
      <c r="BY101" s="247"/>
      <c r="BZ101" s="247"/>
      <c r="CA101" s="247"/>
      <c r="CB101" s="247"/>
      <c r="CC101" s="247"/>
      <c r="CD101" s="247"/>
      <c r="CE101" s="247"/>
      <c r="CF101" s="247"/>
      <c r="CG101" s="247"/>
      <c r="CH101" s="247"/>
      <c r="CI101" s="247"/>
      <c r="CJ101" s="247"/>
      <c r="CK101" s="247"/>
      <c r="CL101" s="247"/>
      <c r="CM101" s="247"/>
      <c r="CN101" s="247"/>
      <c r="CO101" s="247"/>
      <c r="CP101" s="247"/>
      <c r="CQ101" s="247"/>
      <c r="CR101" s="247"/>
      <c r="CU101" s="247"/>
      <c r="CZ101" s="247"/>
      <c r="DE101" s="247"/>
      <c r="DJ101" s="247"/>
    </row>
    <row r="102" spans="24:120" ht="1.5" hidden="1" customHeight="1" x14ac:dyDescent="0.15">
      <c r="CU102" s="247"/>
      <c r="CZ102" s="247"/>
      <c r="DE102" s="247"/>
      <c r="DJ102" s="247"/>
      <c r="DM102" s="247"/>
    </row>
    <row r="103" spans="24:120" hidden="1" x14ac:dyDescent="0.15">
      <c r="CT103" s="247"/>
      <c r="CV103" s="247"/>
      <c r="CW103" s="247"/>
      <c r="CY103" s="247"/>
      <c r="DA103" s="247"/>
      <c r="DB103" s="247"/>
      <c r="DD103" s="247"/>
      <c r="DF103" s="247"/>
      <c r="DG103" s="247"/>
      <c r="DI103" s="247"/>
      <c r="DK103" s="247"/>
      <c r="DL103" s="247"/>
      <c r="DM103" s="247"/>
      <c r="DN103" s="247"/>
      <c r="DO103" s="247"/>
      <c r="DP103" s="247"/>
    </row>
    <row r="104" spans="24:120" hidden="1" x14ac:dyDescent="0.15">
      <c r="CV104" s="247"/>
      <c r="CW104" s="247"/>
      <c r="DA104" s="247"/>
      <c r="DB104" s="247"/>
      <c r="DF104" s="247"/>
      <c r="DG104" s="247"/>
      <c r="DK104" s="247"/>
      <c r="DL104" s="247"/>
      <c r="DN104" s="247"/>
      <c r="DO104" s="247"/>
      <c r="DP104" s="247"/>
    </row>
    <row r="105" spans="24:120" ht="12.75" hidden="1" customHeight="1" x14ac:dyDescent="0.15"/>
  </sheetData>
  <sheetProtection algorithmName="SHA-512" hashValue="TKVDl7oJHgtDJup1LsWhV7Yo0GCkOQdGyfJCbxkiqz8yQhnP9ljLbR59gfpBjL2KJ8orUcSbgywtykWxuC4xXg==" saltValue="qB4ZTby6l5CHXjZzk8G8Hg==" spinCount="100000" sheet="1" objects="1" scenarios="1"/>
  <dataConsolidate/>
  <phoneticPr fontId="2"/>
  <printOptions horizontalCentered="1" verticalCentered="1"/>
  <pageMargins left="0" right="0" top="0" bottom="0" header="0" footer="0"/>
  <pageSetup paperSize="8" scale="63"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98" zoomScaleNormal="98" zoomScaleSheetLayoutView="55" workbookViewId="0"/>
  </sheetViews>
  <sheetFormatPr defaultColWidth="0" defaultRowHeight="13.5" customHeight="1" zeroHeight="1" x14ac:dyDescent="0.15"/>
  <cols>
    <col min="1" max="116" width="2.625" style="248" customWidth="1"/>
    <col min="117" max="16384" width="9" style="247" hidden="1"/>
  </cols>
  <sheetData>
    <row r="1" spans="2:116"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row>
    <row r="2" spans="2:116" x14ac:dyDescent="0.15"/>
    <row r="3" spans="2:116" x14ac:dyDescent="0.15"/>
    <row r="4" spans="2:116" x14ac:dyDescent="0.15">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c r="BP4" s="247"/>
      <c r="BQ4" s="247"/>
      <c r="BR4" s="247"/>
      <c r="BS4" s="247"/>
      <c r="BT4" s="247"/>
      <c r="BU4" s="247"/>
      <c r="BV4" s="247"/>
      <c r="BW4" s="247"/>
      <c r="BX4" s="247"/>
      <c r="BY4" s="247"/>
      <c r="BZ4" s="247"/>
      <c r="CA4" s="247"/>
      <c r="CB4" s="247"/>
      <c r="CC4" s="247"/>
      <c r="CD4" s="247"/>
      <c r="CE4" s="247"/>
      <c r="CF4" s="247"/>
      <c r="CG4" s="247"/>
      <c r="CH4" s="247"/>
      <c r="CI4" s="247"/>
      <c r="CJ4" s="247"/>
      <c r="CK4" s="247"/>
      <c r="CL4" s="247"/>
      <c r="CM4" s="247"/>
      <c r="CN4" s="247"/>
      <c r="CO4" s="247"/>
      <c r="CP4" s="247"/>
      <c r="CQ4" s="247"/>
      <c r="CR4" s="247"/>
      <c r="CS4" s="247"/>
      <c r="CT4" s="247"/>
      <c r="CU4" s="247"/>
      <c r="CV4" s="247"/>
      <c r="CW4" s="247"/>
      <c r="CX4" s="247"/>
      <c r="CY4" s="247"/>
      <c r="CZ4" s="247"/>
      <c r="DA4" s="247"/>
      <c r="DB4" s="247"/>
      <c r="DC4" s="247"/>
      <c r="DD4" s="247"/>
      <c r="DE4" s="247"/>
      <c r="DF4" s="247"/>
      <c r="DG4" s="247"/>
      <c r="DH4" s="247"/>
      <c r="DI4" s="247"/>
      <c r="DJ4" s="247"/>
      <c r="DK4" s="247"/>
      <c r="DL4" s="247"/>
    </row>
    <row r="5" spans="2:116" x14ac:dyDescent="0.15">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row>
    <row r="19" spans="9:116" x14ac:dyDescent="0.15"/>
    <row r="20" spans="9:116" x14ac:dyDescent="0.15"/>
    <row r="21" spans="9:116" x14ac:dyDescent="0.15">
      <c r="DL21" s="247"/>
    </row>
    <row r="22" spans="9:116" x14ac:dyDescent="0.15">
      <c r="DI22" s="247"/>
      <c r="DJ22" s="247"/>
      <c r="DK22" s="247"/>
      <c r="DL22" s="247"/>
    </row>
    <row r="23" spans="9:116" x14ac:dyDescent="0.15">
      <c r="CY23" s="247"/>
      <c r="CZ23" s="247"/>
      <c r="DA23" s="247"/>
      <c r="DB23" s="247"/>
      <c r="DC23" s="247"/>
      <c r="DD23" s="247"/>
      <c r="DE23" s="247"/>
      <c r="DF23" s="247"/>
      <c r="DG23" s="247"/>
      <c r="DH23" s="247"/>
      <c r="DI23" s="247"/>
      <c r="DJ23" s="247"/>
      <c r="DK23" s="247"/>
      <c r="DL23" s="247"/>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7"/>
      <c r="DA35" s="247"/>
      <c r="DB35" s="247"/>
      <c r="DC35" s="247"/>
      <c r="DD35" s="247"/>
      <c r="DE35" s="247"/>
      <c r="DF35" s="247"/>
      <c r="DG35" s="247"/>
      <c r="DH35" s="247"/>
      <c r="DI35" s="247"/>
      <c r="DJ35" s="247"/>
      <c r="DK35" s="247"/>
      <c r="DL35" s="247"/>
    </row>
    <row r="36" spans="15:116" x14ac:dyDescent="0.15"/>
    <row r="37" spans="15:116" x14ac:dyDescent="0.15">
      <c r="DL37" s="247"/>
    </row>
    <row r="38" spans="15:116" x14ac:dyDescent="0.15">
      <c r="DI38" s="247"/>
      <c r="DJ38" s="247"/>
      <c r="DK38" s="247"/>
      <c r="DL38" s="247"/>
    </row>
    <row r="39" spans="15:116" x14ac:dyDescent="0.15"/>
    <row r="40" spans="15:116" x14ac:dyDescent="0.15"/>
    <row r="41" spans="15:116" x14ac:dyDescent="0.15"/>
    <row r="42" spans="15:116" x14ac:dyDescent="0.15"/>
    <row r="43" spans="15:116" x14ac:dyDescent="0.15">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E43" s="247"/>
      <c r="DF43" s="247"/>
      <c r="DG43" s="247"/>
      <c r="DH43" s="247"/>
      <c r="DI43" s="247"/>
      <c r="DJ43" s="247"/>
      <c r="DK43" s="247"/>
      <c r="DL43" s="247"/>
    </row>
    <row r="44" spans="15:116" x14ac:dyDescent="0.15">
      <c r="DL44" s="247"/>
    </row>
    <row r="45" spans="15:116" x14ac:dyDescent="0.15"/>
    <row r="46" spans="15:116" x14ac:dyDescent="0.15">
      <c r="DA46" s="247"/>
      <c r="DB46" s="247"/>
      <c r="DC46" s="247"/>
      <c r="DD46" s="247"/>
      <c r="DE46" s="247"/>
      <c r="DF46" s="247"/>
      <c r="DG46" s="247"/>
      <c r="DH46" s="247"/>
      <c r="DI46" s="247"/>
      <c r="DJ46" s="247"/>
      <c r="DK46" s="247"/>
      <c r="DL46" s="247"/>
    </row>
    <row r="47" spans="15:116" x14ac:dyDescent="0.15"/>
    <row r="48" spans="15:116" x14ac:dyDescent="0.15"/>
    <row r="49" spans="104:116" x14ac:dyDescent="0.15"/>
    <row r="50" spans="104:116" x14ac:dyDescent="0.15">
      <c r="CZ50" s="247"/>
      <c r="DA50" s="247"/>
      <c r="DB50" s="247"/>
      <c r="DC50" s="247"/>
      <c r="DD50" s="247"/>
      <c r="DE50" s="247"/>
      <c r="DF50" s="247"/>
      <c r="DG50" s="247"/>
      <c r="DH50" s="247"/>
      <c r="DI50" s="247"/>
      <c r="DJ50" s="247"/>
      <c r="DK50" s="247"/>
      <c r="DL50" s="247"/>
    </row>
    <row r="51" spans="104:116" x14ac:dyDescent="0.15"/>
    <row r="52" spans="104:116" x14ac:dyDescent="0.15"/>
    <row r="53" spans="104:116" x14ac:dyDescent="0.15">
      <c r="DL53" s="247"/>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7"/>
      <c r="DD67" s="247"/>
      <c r="DE67" s="247"/>
      <c r="DF67" s="247"/>
      <c r="DG67" s="247"/>
      <c r="DH67" s="247"/>
      <c r="DI67" s="247"/>
      <c r="DJ67" s="247"/>
      <c r="DK67" s="247"/>
      <c r="DL67" s="247"/>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cgfiJm0XOXIfTGPJRCO8raodGuPKuxjxufVOZhsoM3pky07+cXbrBOQDJD4KusR/AqQOwqnJoG0tEFYdi5Ro7g==" saltValue="ktWSNBc7QICd/QoYsAyQJw==" spinCount="100000" sheet="1" objects="1" scenarios="1"/>
  <dataConsolidate/>
  <phoneticPr fontId="2"/>
  <printOptions horizontalCentered="1" verticalCentered="1"/>
  <pageMargins left="0" right="0" top="0" bottom="0" header="0" footer="0"/>
  <pageSetup paperSize="9" scale="49" orientation="landscape"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15"/>
  <cols>
    <col min="1" max="36" width="2.5" style="249" customWidth="1"/>
    <col min="37" max="44" width="17" style="249" customWidth="1"/>
    <col min="45" max="45" width="6.125" style="256" customWidth="1"/>
    <col min="46" max="46" width="3" style="254" customWidth="1"/>
    <col min="47" max="47" width="19.125" style="249" hidden="1" customWidth="1"/>
    <col min="48" max="52" width="12.625" style="249" hidden="1" customWidth="1"/>
    <col min="53" max="16384" width="8.625" style="249" hidden="1"/>
  </cols>
  <sheetData>
    <row r="1" spans="1:46" x14ac:dyDescent="0.15">
      <c r="AS1" s="250"/>
      <c r="AT1" s="250"/>
    </row>
    <row r="2" spans="1:46" x14ac:dyDescent="0.15">
      <c r="AS2" s="250"/>
      <c r="AT2" s="250"/>
    </row>
    <row r="3" spans="1:46" x14ac:dyDescent="0.15">
      <c r="AS3" s="250"/>
      <c r="AT3" s="250"/>
    </row>
    <row r="4" spans="1:46" x14ac:dyDescent="0.15">
      <c r="AS4" s="250"/>
      <c r="AT4" s="250"/>
    </row>
    <row r="5" spans="1:46" ht="17.25" x14ac:dyDescent="0.15">
      <c r="A5" s="251" t="s">
        <v>476</v>
      </c>
      <c r="B5" s="252"/>
      <c r="C5" s="252"/>
      <c r="D5" s="252"/>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2"/>
      <c r="AJ5" s="252"/>
      <c r="AK5" s="252"/>
      <c r="AL5" s="252"/>
      <c r="AM5" s="252"/>
      <c r="AN5" s="252"/>
      <c r="AO5" s="252"/>
      <c r="AP5" s="252"/>
      <c r="AQ5" s="252"/>
      <c r="AR5" s="252"/>
      <c r="AS5" s="253"/>
    </row>
    <row r="6" spans="1:46" x14ac:dyDescent="0.15">
      <c r="A6" s="254"/>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5" t="s">
        <v>477</v>
      </c>
      <c r="AL6" s="255"/>
      <c r="AM6" s="255"/>
      <c r="AN6" s="255"/>
      <c r="AO6" s="250"/>
      <c r="AP6" s="250"/>
      <c r="AQ6" s="250"/>
      <c r="AR6" s="250"/>
    </row>
    <row r="7" spans="1:46" ht="13.5" customHeight="1" x14ac:dyDescent="0.15">
      <c r="A7" s="254"/>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7"/>
      <c r="AL7" s="258"/>
      <c r="AM7" s="258"/>
      <c r="AN7" s="259"/>
      <c r="AO7" s="1119" t="s">
        <v>478</v>
      </c>
      <c r="AP7" s="260"/>
      <c r="AQ7" s="261" t="s">
        <v>479</v>
      </c>
      <c r="AR7" s="262"/>
    </row>
    <row r="8" spans="1:46" x14ac:dyDescent="0.15">
      <c r="A8" s="254"/>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63"/>
      <c r="AL8" s="264"/>
      <c r="AM8" s="264"/>
      <c r="AN8" s="265"/>
      <c r="AO8" s="1120"/>
      <c r="AP8" s="266" t="s">
        <v>480</v>
      </c>
      <c r="AQ8" s="267" t="s">
        <v>481</v>
      </c>
      <c r="AR8" s="268" t="s">
        <v>482</v>
      </c>
    </row>
    <row r="9" spans="1:46" x14ac:dyDescent="0.15">
      <c r="A9" s="254"/>
      <c r="B9" s="250"/>
      <c r="C9" s="250"/>
      <c r="D9" s="250"/>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1131" t="s">
        <v>483</v>
      </c>
      <c r="AL9" s="1132"/>
      <c r="AM9" s="1132"/>
      <c r="AN9" s="1133"/>
      <c r="AO9" s="269">
        <v>977180</v>
      </c>
      <c r="AP9" s="269">
        <v>79009</v>
      </c>
      <c r="AQ9" s="270">
        <v>118131</v>
      </c>
      <c r="AR9" s="271">
        <v>-33.1</v>
      </c>
    </row>
    <row r="10" spans="1:46" ht="13.5" customHeight="1" x14ac:dyDescent="0.15">
      <c r="A10" s="254"/>
      <c r="B10" s="250"/>
      <c r="C10" s="250"/>
      <c r="D10" s="250"/>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1131" t="s">
        <v>484</v>
      </c>
      <c r="AL10" s="1132"/>
      <c r="AM10" s="1132"/>
      <c r="AN10" s="1133"/>
      <c r="AO10" s="272">
        <v>208464</v>
      </c>
      <c r="AP10" s="272">
        <v>16855</v>
      </c>
      <c r="AQ10" s="273">
        <v>19338</v>
      </c>
      <c r="AR10" s="274">
        <v>-12.8</v>
      </c>
    </row>
    <row r="11" spans="1:46" ht="13.5" customHeight="1" x14ac:dyDescent="0.15">
      <c r="A11" s="254"/>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1131" t="s">
        <v>485</v>
      </c>
      <c r="AL11" s="1132"/>
      <c r="AM11" s="1132"/>
      <c r="AN11" s="1133"/>
      <c r="AO11" s="272" t="s">
        <v>486</v>
      </c>
      <c r="AP11" s="272" t="s">
        <v>486</v>
      </c>
      <c r="AQ11" s="273">
        <v>1486</v>
      </c>
      <c r="AR11" s="274" t="s">
        <v>486</v>
      </c>
    </row>
    <row r="12" spans="1:46" ht="13.5" customHeight="1" x14ac:dyDescent="0.15">
      <c r="A12" s="254"/>
      <c r="B12" s="250"/>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1131" t="s">
        <v>487</v>
      </c>
      <c r="AL12" s="1132"/>
      <c r="AM12" s="1132"/>
      <c r="AN12" s="1133"/>
      <c r="AO12" s="272" t="s">
        <v>486</v>
      </c>
      <c r="AP12" s="272" t="s">
        <v>486</v>
      </c>
      <c r="AQ12" s="273" t="s">
        <v>486</v>
      </c>
      <c r="AR12" s="274" t="s">
        <v>486</v>
      </c>
    </row>
    <row r="13" spans="1:46" ht="13.5" customHeight="1" x14ac:dyDescent="0.15">
      <c r="A13" s="254"/>
      <c r="B13" s="250"/>
      <c r="C13" s="250"/>
      <c r="D13" s="250"/>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1131" t="s">
        <v>488</v>
      </c>
      <c r="AL13" s="1132"/>
      <c r="AM13" s="1132"/>
      <c r="AN13" s="1133"/>
      <c r="AO13" s="272">
        <v>55978</v>
      </c>
      <c r="AP13" s="272">
        <v>4526</v>
      </c>
      <c r="AQ13" s="273">
        <v>4880</v>
      </c>
      <c r="AR13" s="274">
        <v>-7.3</v>
      </c>
    </row>
    <row r="14" spans="1:46" ht="13.5" customHeight="1" x14ac:dyDescent="0.15">
      <c r="A14" s="254"/>
      <c r="B14" s="250"/>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1131" t="s">
        <v>489</v>
      </c>
      <c r="AL14" s="1132"/>
      <c r="AM14" s="1132"/>
      <c r="AN14" s="1133"/>
      <c r="AO14" s="272">
        <v>38607</v>
      </c>
      <c r="AP14" s="272">
        <v>3122</v>
      </c>
      <c r="AQ14" s="273">
        <v>1912</v>
      </c>
      <c r="AR14" s="274">
        <v>63.3</v>
      </c>
    </row>
    <row r="15" spans="1:46" ht="13.5" customHeight="1" x14ac:dyDescent="0.15">
      <c r="A15" s="254"/>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1134" t="s">
        <v>490</v>
      </c>
      <c r="AL15" s="1135"/>
      <c r="AM15" s="1135"/>
      <c r="AN15" s="1136"/>
      <c r="AO15" s="272">
        <v>-67074</v>
      </c>
      <c r="AP15" s="272">
        <v>-5423</v>
      </c>
      <c r="AQ15" s="273">
        <v>-7094</v>
      </c>
      <c r="AR15" s="274">
        <v>-23.6</v>
      </c>
    </row>
    <row r="16" spans="1:46" x14ac:dyDescent="0.15">
      <c r="A16" s="254"/>
      <c r="B16" s="250"/>
      <c r="C16" s="250"/>
      <c r="D16" s="250"/>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1134" t="s">
        <v>178</v>
      </c>
      <c r="AL16" s="1135"/>
      <c r="AM16" s="1135"/>
      <c r="AN16" s="1136"/>
      <c r="AO16" s="272">
        <v>1213155</v>
      </c>
      <c r="AP16" s="272">
        <v>98088</v>
      </c>
      <c r="AQ16" s="273">
        <v>138653</v>
      </c>
      <c r="AR16" s="274">
        <v>-29.3</v>
      </c>
    </row>
    <row r="17" spans="1:46" x14ac:dyDescent="0.15">
      <c r="A17" s="254"/>
      <c r="B17" s="250"/>
      <c r="C17" s="250"/>
      <c r="D17" s="250"/>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75"/>
    </row>
    <row r="18" spans="1:46" x14ac:dyDescent="0.15">
      <c r="A18" s="254"/>
      <c r="B18" s="250"/>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76"/>
      <c r="AR18" s="276"/>
    </row>
    <row r="19" spans="1:46" x14ac:dyDescent="0.15">
      <c r="A19" s="254"/>
      <c r="B19" s="250"/>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t="s">
        <v>491</v>
      </c>
      <c r="AL19" s="250"/>
      <c r="AM19" s="250"/>
      <c r="AN19" s="250"/>
      <c r="AO19" s="250"/>
      <c r="AP19" s="250"/>
      <c r="AQ19" s="250"/>
      <c r="AR19" s="250"/>
    </row>
    <row r="20" spans="1:46" x14ac:dyDescent="0.15">
      <c r="A20" s="254"/>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77"/>
      <c r="AL20" s="278"/>
      <c r="AM20" s="278"/>
      <c r="AN20" s="279"/>
      <c r="AO20" s="280" t="s">
        <v>492</v>
      </c>
      <c r="AP20" s="281" t="s">
        <v>493</v>
      </c>
      <c r="AQ20" s="282" t="s">
        <v>494</v>
      </c>
      <c r="AR20" s="283"/>
    </row>
    <row r="21" spans="1:46" s="289" customFormat="1" x14ac:dyDescent="0.15">
      <c r="A21" s="284"/>
      <c r="B21" s="255"/>
      <c r="C21" s="255"/>
      <c r="D21" s="255"/>
      <c r="E21" s="255"/>
      <c r="F21" s="25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1137" t="s">
        <v>495</v>
      </c>
      <c r="AL21" s="1138"/>
      <c r="AM21" s="1138"/>
      <c r="AN21" s="1139"/>
      <c r="AO21" s="285">
        <v>7.6</v>
      </c>
      <c r="AP21" s="286">
        <v>11.03</v>
      </c>
      <c r="AQ21" s="287">
        <v>-3.43</v>
      </c>
      <c r="AR21" s="255"/>
      <c r="AS21" s="288"/>
      <c r="AT21" s="284"/>
    </row>
    <row r="22" spans="1:46" s="289" customFormat="1" x14ac:dyDescent="0.15">
      <c r="A22" s="284"/>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1137" t="s">
        <v>496</v>
      </c>
      <c r="AL22" s="1138"/>
      <c r="AM22" s="1138"/>
      <c r="AN22" s="1139"/>
      <c r="AO22" s="290">
        <v>97.7</v>
      </c>
      <c r="AP22" s="291">
        <v>96.9</v>
      </c>
      <c r="AQ22" s="292">
        <v>0.8</v>
      </c>
      <c r="AR22" s="276"/>
      <c r="AS22" s="288"/>
      <c r="AT22" s="284"/>
    </row>
    <row r="23" spans="1:46" s="289" customFormat="1" x14ac:dyDescent="0.15">
      <c r="A23" s="284"/>
      <c r="B23" s="255"/>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76"/>
      <c r="AQ23" s="276"/>
      <c r="AR23" s="276"/>
      <c r="AS23" s="288"/>
      <c r="AT23" s="284"/>
    </row>
    <row r="24" spans="1:46" s="289" customFormat="1" x14ac:dyDescent="0.15">
      <c r="A24" s="284"/>
      <c r="B24" s="255"/>
      <c r="C24" s="255"/>
      <c r="D24" s="255"/>
      <c r="E24" s="255"/>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76"/>
      <c r="AQ24" s="276"/>
      <c r="AR24" s="276"/>
      <c r="AS24" s="288"/>
      <c r="AT24" s="284"/>
    </row>
    <row r="25" spans="1:46" s="289" customFormat="1" x14ac:dyDescent="0.15">
      <c r="A25" s="293"/>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5"/>
      <c r="AQ25" s="295"/>
      <c r="AR25" s="295"/>
      <c r="AS25" s="296"/>
      <c r="AT25" s="284"/>
    </row>
    <row r="26" spans="1:46" s="289" customFormat="1" x14ac:dyDescent="0.15">
      <c r="A26" s="1130" t="s">
        <v>497</v>
      </c>
      <c r="B26" s="1130"/>
      <c r="C26" s="1130"/>
      <c r="D26" s="1130"/>
      <c r="E26" s="1130"/>
      <c r="F26" s="1130"/>
      <c r="G26" s="1130"/>
      <c r="H26" s="1130"/>
      <c r="I26" s="1130"/>
      <c r="J26" s="1130"/>
      <c r="K26" s="1130"/>
      <c r="L26" s="1130"/>
      <c r="M26" s="1130"/>
      <c r="N26" s="1130"/>
      <c r="O26" s="1130"/>
      <c r="P26" s="1130"/>
      <c r="Q26" s="1130"/>
      <c r="R26" s="1130"/>
      <c r="S26" s="1130"/>
      <c r="T26" s="1130"/>
      <c r="U26" s="1130"/>
      <c r="V26" s="1130"/>
      <c r="W26" s="1130"/>
      <c r="X26" s="1130"/>
      <c r="Y26" s="1130"/>
      <c r="Z26" s="1130"/>
      <c r="AA26" s="1130"/>
      <c r="AB26" s="1130"/>
      <c r="AC26" s="1130"/>
      <c r="AD26" s="1130"/>
      <c r="AE26" s="1130"/>
      <c r="AF26" s="1130"/>
      <c r="AG26" s="1130"/>
      <c r="AH26" s="1130"/>
      <c r="AI26" s="1130"/>
      <c r="AJ26" s="1130"/>
      <c r="AK26" s="1130"/>
      <c r="AL26" s="1130"/>
      <c r="AM26" s="1130"/>
      <c r="AN26" s="1130"/>
      <c r="AO26" s="1130"/>
      <c r="AP26" s="1130"/>
      <c r="AQ26" s="1130"/>
      <c r="AR26" s="1130"/>
      <c r="AS26" s="1130"/>
      <c r="AT26" s="255"/>
    </row>
    <row r="27" spans="1:46" x14ac:dyDescent="0.15">
      <c r="A27" s="297"/>
      <c r="AO27" s="250"/>
      <c r="AP27" s="250"/>
      <c r="AQ27" s="250"/>
      <c r="AR27" s="250"/>
      <c r="AS27" s="250"/>
      <c r="AT27" s="250"/>
    </row>
    <row r="28" spans="1:46" ht="17.25" x14ac:dyDescent="0.15">
      <c r="A28" s="251" t="s">
        <v>498</v>
      </c>
      <c r="B28" s="252"/>
      <c r="C28" s="252"/>
      <c r="D28" s="252"/>
      <c r="E28" s="252"/>
      <c r="F28" s="252"/>
      <c r="G28" s="252"/>
      <c r="H28" s="25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2"/>
      <c r="AP28" s="252"/>
      <c r="AQ28" s="252"/>
      <c r="AR28" s="252"/>
      <c r="AS28" s="298"/>
    </row>
    <row r="29" spans="1:46" x14ac:dyDescent="0.15">
      <c r="A29" s="254"/>
      <c r="B29" s="250"/>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5" t="s">
        <v>499</v>
      </c>
      <c r="AL29" s="255"/>
      <c r="AM29" s="255"/>
      <c r="AN29" s="255"/>
      <c r="AO29" s="250"/>
      <c r="AP29" s="250"/>
      <c r="AQ29" s="250"/>
      <c r="AR29" s="250"/>
      <c r="AS29" s="299"/>
    </row>
    <row r="30" spans="1:46" ht="13.5" customHeight="1" x14ac:dyDescent="0.15">
      <c r="A30" s="254"/>
      <c r="B30" s="250"/>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0"/>
      <c r="AG30" s="250"/>
      <c r="AH30" s="250"/>
      <c r="AI30" s="250"/>
      <c r="AJ30" s="250"/>
      <c r="AK30" s="257"/>
      <c r="AL30" s="258"/>
      <c r="AM30" s="258"/>
      <c r="AN30" s="259"/>
      <c r="AO30" s="1119" t="s">
        <v>478</v>
      </c>
      <c r="AP30" s="260"/>
      <c r="AQ30" s="261" t="s">
        <v>479</v>
      </c>
      <c r="AR30" s="262"/>
    </row>
    <row r="31" spans="1:46" x14ac:dyDescent="0.15">
      <c r="A31" s="254"/>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63"/>
      <c r="AL31" s="264"/>
      <c r="AM31" s="264"/>
      <c r="AN31" s="265"/>
      <c r="AO31" s="1120"/>
      <c r="AP31" s="266" t="s">
        <v>480</v>
      </c>
      <c r="AQ31" s="267" t="s">
        <v>481</v>
      </c>
      <c r="AR31" s="268" t="s">
        <v>482</v>
      </c>
    </row>
    <row r="32" spans="1:46" ht="27" customHeight="1" x14ac:dyDescent="0.15">
      <c r="A32" s="254"/>
      <c r="B32" s="250"/>
      <c r="C32" s="250"/>
      <c r="D32" s="250"/>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0"/>
      <c r="AG32" s="250"/>
      <c r="AH32" s="250"/>
      <c r="AI32" s="250"/>
      <c r="AJ32" s="250"/>
      <c r="AK32" s="1121" t="s">
        <v>500</v>
      </c>
      <c r="AL32" s="1122"/>
      <c r="AM32" s="1122"/>
      <c r="AN32" s="1123"/>
      <c r="AO32" s="300">
        <v>427501</v>
      </c>
      <c r="AP32" s="300">
        <v>34565</v>
      </c>
      <c r="AQ32" s="301">
        <v>59716</v>
      </c>
      <c r="AR32" s="302">
        <v>-42.1</v>
      </c>
    </row>
    <row r="33" spans="1:46" ht="13.5" customHeight="1" x14ac:dyDescent="0.15">
      <c r="A33" s="254"/>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0"/>
      <c r="AG33" s="250"/>
      <c r="AH33" s="250"/>
      <c r="AI33" s="250"/>
      <c r="AJ33" s="250"/>
      <c r="AK33" s="1121" t="s">
        <v>501</v>
      </c>
      <c r="AL33" s="1122"/>
      <c r="AM33" s="1122"/>
      <c r="AN33" s="1123"/>
      <c r="AO33" s="300" t="s">
        <v>486</v>
      </c>
      <c r="AP33" s="300" t="s">
        <v>486</v>
      </c>
      <c r="AQ33" s="301" t="s">
        <v>486</v>
      </c>
      <c r="AR33" s="302" t="s">
        <v>486</v>
      </c>
    </row>
    <row r="34" spans="1:46" ht="27" customHeight="1" x14ac:dyDescent="0.15">
      <c r="A34" s="254"/>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1121" t="s">
        <v>502</v>
      </c>
      <c r="AL34" s="1122"/>
      <c r="AM34" s="1122"/>
      <c r="AN34" s="1123"/>
      <c r="AO34" s="300" t="s">
        <v>486</v>
      </c>
      <c r="AP34" s="300" t="s">
        <v>486</v>
      </c>
      <c r="AQ34" s="301" t="s">
        <v>486</v>
      </c>
      <c r="AR34" s="302" t="s">
        <v>486</v>
      </c>
    </row>
    <row r="35" spans="1:46" ht="27" customHeight="1" x14ac:dyDescent="0.15">
      <c r="A35" s="254"/>
      <c r="B35" s="250"/>
      <c r="C35" s="250"/>
      <c r="D35" s="250"/>
      <c r="E35" s="250"/>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1121" t="s">
        <v>503</v>
      </c>
      <c r="AL35" s="1122"/>
      <c r="AM35" s="1122"/>
      <c r="AN35" s="1123"/>
      <c r="AO35" s="300">
        <v>220252</v>
      </c>
      <c r="AP35" s="300">
        <v>17808</v>
      </c>
      <c r="AQ35" s="301">
        <v>21226</v>
      </c>
      <c r="AR35" s="302">
        <v>-16.100000000000001</v>
      </c>
    </row>
    <row r="36" spans="1:46" ht="27" customHeight="1" x14ac:dyDescent="0.15">
      <c r="A36" s="254"/>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1121" t="s">
        <v>504</v>
      </c>
      <c r="AL36" s="1122"/>
      <c r="AM36" s="1122"/>
      <c r="AN36" s="1123"/>
      <c r="AO36" s="300">
        <v>42865</v>
      </c>
      <c r="AP36" s="300">
        <v>3466</v>
      </c>
      <c r="AQ36" s="301">
        <v>5622</v>
      </c>
      <c r="AR36" s="302">
        <v>-38.299999999999997</v>
      </c>
    </row>
    <row r="37" spans="1:46" ht="13.5" customHeight="1" x14ac:dyDescent="0.15">
      <c r="A37" s="254"/>
      <c r="B37" s="250"/>
      <c r="C37" s="250"/>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0"/>
      <c r="AE37" s="250"/>
      <c r="AF37" s="250"/>
      <c r="AG37" s="250"/>
      <c r="AH37" s="250"/>
      <c r="AI37" s="250"/>
      <c r="AJ37" s="250"/>
      <c r="AK37" s="1121" t="s">
        <v>505</v>
      </c>
      <c r="AL37" s="1122"/>
      <c r="AM37" s="1122"/>
      <c r="AN37" s="1123"/>
      <c r="AO37" s="300" t="s">
        <v>486</v>
      </c>
      <c r="AP37" s="300" t="s">
        <v>486</v>
      </c>
      <c r="AQ37" s="301">
        <v>447</v>
      </c>
      <c r="AR37" s="302" t="s">
        <v>486</v>
      </c>
    </row>
    <row r="38" spans="1:46" ht="27" customHeight="1" x14ac:dyDescent="0.15">
      <c r="A38" s="254"/>
      <c r="B38" s="250"/>
      <c r="C38" s="250"/>
      <c r="D38" s="250"/>
      <c r="E38" s="250"/>
      <c r="F38" s="250"/>
      <c r="G38" s="250"/>
      <c r="H38" s="250"/>
      <c r="I38" s="250"/>
      <c r="J38" s="250"/>
      <c r="K38" s="250"/>
      <c r="L38" s="250"/>
      <c r="M38" s="250"/>
      <c r="N38" s="250"/>
      <c r="O38" s="250"/>
      <c r="P38" s="250"/>
      <c r="Q38" s="250"/>
      <c r="R38" s="250"/>
      <c r="S38" s="250"/>
      <c r="T38" s="250"/>
      <c r="U38" s="250"/>
      <c r="V38" s="250"/>
      <c r="W38" s="250"/>
      <c r="X38" s="250"/>
      <c r="Y38" s="250"/>
      <c r="Z38" s="250"/>
      <c r="AA38" s="250"/>
      <c r="AB38" s="250"/>
      <c r="AC38" s="250"/>
      <c r="AD38" s="250"/>
      <c r="AE38" s="250"/>
      <c r="AF38" s="250"/>
      <c r="AG38" s="250"/>
      <c r="AH38" s="250"/>
      <c r="AI38" s="250"/>
      <c r="AJ38" s="250"/>
      <c r="AK38" s="1124" t="s">
        <v>506</v>
      </c>
      <c r="AL38" s="1125"/>
      <c r="AM38" s="1125"/>
      <c r="AN38" s="1126"/>
      <c r="AO38" s="303" t="s">
        <v>486</v>
      </c>
      <c r="AP38" s="303" t="s">
        <v>486</v>
      </c>
      <c r="AQ38" s="304">
        <v>23</v>
      </c>
      <c r="AR38" s="292" t="s">
        <v>486</v>
      </c>
      <c r="AS38" s="299"/>
    </row>
    <row r="39" spans="1:46" x14ac:dyDescent="0.15">
      <c r="A39" s="254"/>
      <c r="B39" s="250"/>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1124" t="s">
        <v>507</v>
      </c>
      <c r="AL39" s="1125"/>
      <c r="AM39" s="1125"/>
      <c r="AN39" s="1126"/>
      <c r="AO39" s="300">
        <v>-8583</v>
      </c>
      <c r="AP39" s="300">
        <v>-694</v>
      </c>
      <c r="AQ39" s="301">
        <v>-1646</v>
      </c>
      <c r="AR39" s="302">
        <v>-57.8</v>
      </c>
      <c r="AS39" s="299"/>
    </row>
    <row r="40" spans="1:46" ht="27" customHeight="1" x14ac:dyDescent="0.15">
      <c r="A40" s="254"/>
      <c r="B40" s="250"/>
      <c r="C40" s="250"/>
      <c r="D40" s="250"/>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0"/>
      <c r="AH40" s="250"/>
      <c r="AI40" s="250"/>
      <c r="AJ40" s="250"/>
      <c r="AK40" s="1121" t="s">
        <v>508</v>
      </c>
      <c r="AL40" s="1122"/>
      <c r="AM40" s="1122"/>
      <c r="AN40" s="1123"/>
      <c r="AO40" s="300">
        <v>-425768</v>
      </c>
      <c r="AP40" s="300">
        <v>-34425</v>
      </c>
      <c r="AQ40" s="301">
        <v>-57881</v>
      </c>
      <c r="AR40" s="302">
        <v>-40.5</v>
      </c>
      <c r="AS40" s="299"/>
    </row>
    <row r="41" spans="1:46" x14ac:dyDescent="0.15">
      <c r="A41" s="254"/>
      <c r="B41" s="250"/>
      <c r="C41" s="250"/>
      <c r="D41" s="250"/>
      <c r="E41" s="250"/>
      <c r="F41" s="250"/>
      <c r="G41" s="250"/>
      <c r="H41" s="250"/>
      <c r="I41" s="250"/>
      <c r="J41" s="250"/>
      <c r="K41" s="250"/>
      <c r="L41" s="250"/>
      <c r="M41" s="250"/>
      <c r="N41" s="250"/>
      <c r="O41" s="250"/>
      <c r="P41" s="250"/>
      <c r="Q41" s="250"/>
      <c r="R41" s="250"/>
      <c r="S41" s="250"/>
      <c r="T41" s="250"/>
      <c r="U41" s="250"/>
      <c r="V41" s="250"/>
      <c r="W41" s="250"/>
      <c r="X41" s="250"/>
      <c r="Y41" s="250"/>
      <c r="Z41" s="250"/>
      <c r="AA41" s="250"/>
      <c r="AB41" s="250"/>
      <c r="AC41" s="250"/>
      <c r="AD41" s="250"/>
      <c r="AE41" s="250"/>
      <c r="AF41" s="250"/>
      <c r="AG41" s="250"/>
      <c r="AH41" s="250"/>
      <c r="AI41" s="250"/>
      <c r="AJ41" s="250"/>
      <c r="AK41" s="1127" t="s">
        <v>288</v>
      </c>
      <c r="AL41" s="1128"/>
      <c r="AM41" s="1128"/>
      <c r="AN41" s="1129"/>
      <c r="AO41" s="300">
        <v>256267</v>
      </c>
      <c r="AP41" s="300">
        <v>20720</v>
      </c>
      <c r="AQ41" s="301">
        <v>27507</v>
      </c>
      <c r="AR41" s="302">
        <v>-24.7</v>
      </c>
      <c r="AS41" s="299"/>
    </row>
    <row r="42" spans="1:46" x14ac:dyDescent="0.15">
      <c r="A42" s="254"/>
      <c r="B42" s="250"/>
      <c r="C42" s="250"/>
      <c r="D42" s="250"/>
      <c r="E42" s="250"/>
      <c r="F42" s="250"/>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305"/>
      <c r="AL42" s="250"/>
      <c r="AM42" s="250"/>
      <c r="AN42" s="250"/>
      <c r="AO42" s="250"/>
      <c r="AP42" s="250"/>
      <c r="AQ42" s="276"/>
      <c r="AR42" s="276"/>
      <c r="AS42" s="299"/>
    </row>
    <row r="43" spans="1:46" x14ac:dyDescent="0.15">
      <c r="A43" s="254"/>
      <c r="B43" s="250"/>
      <c r="C43" s="250"/>
      <c r="D43" s="250"/>
      <c r="E43" s="250"/>
      <c r="F43" s="250"/>
      <c r="G43" s="250"/>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306"/>
      <c r="AQ43" s="276"/>
      <c r="AR43" s="250"/>
      <c r="AS43" s="299"/>
    </row>
    <row r="44" spans="1:46" x14ac:dyDescent="0.15">
      <c r="A44" s="254"/>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50"/>
      <c r="AN44" s="250"/>
      <c r="AO44" s="250"/>
      <c r="AP44" s="250"/>
      <c r="AQ44" s="276"/>
      <c r="AR44" s="250"/>
    </row>
    <row r="45" spans="1:46" x14ac:dyDescent="0.15">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307"/>
      <c r="AR45" s="252"/>
      <c r="AS45" s="252"/>
      <c r="AT45" s="250"/>
    </row>
    <row r="46" spans="1:46" x14ac:dyDescent="0.15">
      <c r="A46" s="308"/>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250"/>
    </row>
    <row r="47" spans="1:46" ht="17.25" customHeight="1" x14ac:dyDescent="0.15">
      <c r="A47" s="309" t="s">
        <v>509</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row>
    <row r="48" spans="1:46" x14ac:dyDescent="0.15">
      <c r="A48" s="254"/>
      <c r="B48" s="250"/>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310" t="s">
        <v>510</v>
      </c>
      <c r="AL48" s="310"/>
      <c r="AM48" s="310"/>
      <c r="AN48" s="310"/>
      <c r="AO48" s="310"/>
      <c r="AP48" s="310"/>
      <c r="AQ48" s="311"/>
      <c r="AR48" s="310"/>
    </row>
    <row r="49" spans="1:44" ht="13.5" customHeight="1" x14ac:dyDescent="0.15">
      <c r="A49" s="254"/>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312"/>
      <c r="AL49" s="313"/>
      <c r="AM49" s="1114" t="s">
        <v>478</v>
      </c>
      <c r="AN49" s="1116" t="s">
        <v>511</v>
      </c>
      <c r="AO49" s="1117"/>
      <c r="AP49" s="1117"/>
      <c r="AQ49" s="1117"/>
      <c r="AR49" s="1118"/>
    </row>
    <row r="50" spans="1:44" x14ac:dyDescent="0.15">
      <c r="A50" s="254"/>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314"/>
      <c r="AL50" s="315"/>
      <c r="AM50" s="1115"/>
      <c r="AN50" s="316" t="s">
        <v>512</v>
      </c>
      <c r="AO50" s="317" t="s">
        <v>513</v>
      </c>
      <c r="AP50" s="318" t="s">
        <v>514</v>
      </c>
      <c r="AQ50" s="319" t="s">
        <v>515</v>
      </c>
      <c r="AR50" s="320" t="s">
        <v>516</v>
      </c>
    </row>
    <row r="51" spans="1:44" x14ac:dyDescent="0.15">
      <c r="A51" s="254"/>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312" t="s">
        <v>517</v>
      </c>
      <c r="AL51" s="313"/>
      <c r="AM51" s="321">
        <v>882281</v>
      </c>
      <c r="AN51" s="322">
        <v>68167</v>
      </c>
      <c r="AO51" s="323">
        <v>6.7</v>
      </c>
      <c r="AP51" s="324">
        <v>94796</v>
      </c>
      <c r="AQ51" s="325">
        <v>1.4</v>
      </c>
      <c r="AR51" s="326">
        <v>5.3</v>
      </c>
    </row>
    <row r="52" spans="1:44" x14ac:dyDescent="0.15">
      <c r="A52" s="254"/>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327"/>
      <c r="AL52" s="328" t="s">
        <v>518</v>
      </c>
      <c r="AM52" s="329">
        <v>551291</v>
      </c>
      <c r="AN52" s="330">
        <v>42594</v>
      </c>
      <c r="AO52" s="331">
        <v>12.6</v>
      </c>
      <c r="AP52" s="332">
        <v>55781</v>
      </c>
      <c r="AQ52" s="333">
        <v>4.5999999999999996</v>
      </c>
      <c r="AR52" s="334">
        <v>8</v>
      </c>
    </row>
    <row r="53" spans="1:44" x14ac:dyDescent="0.15">
      <c r="A53" s="254"/>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312" t="s">
        <v>519</v>
      </c>
      <c r="AL53" s="313"/>
      <c r="AM53" s="321">
        <v>1417341</v>
      </c>
      <c r="AN53" s="322">
        <v>111016</v>
      </c>
      <c r="AO53" s="323">
        <v>62.9</v>
      </c>
      <c r="AP53" s="324">
        <v>85942</v>
      </c>
      <c r="AQ53" s="325">
        <v>-9.3000000000000007</v>
      </c>
      <c r="AR53" s="326">
        <v>72.2</v>
      </c>
    </row>
    <row r="54" spans="1:44" x14ac:dyDescent="0.15">
      <c r="A54" s="254"/>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327"/>
      <c r="AL54" s="328" t="s">
        <v>518</v>
      </c>
      <c r="AM54" s="329">
        <v>594597</v>
      </c>
      <c r="AN54" s="330">
        <v>46573</v>
      </c>
      <c r="AO54" s="331">
        <v>9.3000000000000007</v>
      </c>
      <c r="AP54" s="332">
        <v>48630</v>
      </c>
      <c r="AQ54" s="333">
        <v>-12.8</v>
      </c>
      <c r="AR54" s="334">
        <v>22.1</v>
      </c>
    </row>
    <row r="55" spans="1:44" x14ac:dyDescent="0.15">
      <c r="A55" s="254"/>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312" t="s">
        <v>520</v>
      </c>
      <c r="AL55" s="313"/>
      <c r="AM55" s="321">
        <v>697196</v>
      </c>
      <c r="AN55" s="322">
        <v>55329</v>
      </c>
      <c r="AO55" s="323">
        <v>-50.2</v>
      </c>
      <c r="AP55" s="324">
        <v>95007</v>
      </c>
      <c r="AQ55" s="325">
        <v>10.5</v>
      </c>
      <c r="AR55" s="326">
        <v>-60.7</v>
      </c>
    </row>
    <row r="56" spans="1:44" x14ac:dyDescent="0.15">
      <c r="A56" s="254"/>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327"/>
      <c r="AL56" s="328" t="s">
        <v>518</v>
      </c>
      <c r="AM56" s="329">
        <v>386911</v>
      </c>
      <c r="AN56" s="330">
        <v>30705</v>
      </c>
      <c r="AO56" s="331">
        <v>-34.1</v>
      </c>
      <c r="AP56" s="332">
        <v>48509</v>
      </c>
      <c r="AQ56" s="333">
        <v>-0.2</v>
      </c>
      <c r="AR56" s="334">
        <v>-33.9</v>
      </c>
    </row>
    <row r="57" spans="1:44" x14ac:dyDescent="0.15">
      <c r="A57" s="254"/>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312" t="s">
        <v>521</v>
      </c>
      <c r="AL57" s="313"/>
      <c r="AM57" s="321">
        <v>1692879</v>
      </c>
      <c r="AN57" s="322">
        <v>135495</v>
      </c>
      <c r="AO57" s="323">
        <v>144.9</v>
      </c>
      <c r="AP57" s="324">
        <v>98176</v>
      </c>
      <c r="AQ57" s="325">
        <v>3.3</v>
      </c>
      <c r="AR57" s="326">
        <v>141.6</v>
      </c>
    </row>
    <row r="58" spans="1:44" x14ac:dyDescent="0.15">
      <c r="A58" s="254"/>
      <c r="B58" s="250"/>
      <c r="C58" s="250"/>
      <c r="D58" s="250"/>
      <c r="E58" s="250"/>
      <c r="F58" s="250"/>
      <c r="G58" s="250"/>
      <c r="H58" s="250"/>
      <c r="I58" s="250"/>
      <c r="J58" s="250"/>
      <c r="K58" s="250"/>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327"/>
      <c r="AL58" s="328" t="s">
        <v>518</v>
      </c>
      <c r="AM58" s="329">
        <v>1102812</v>
      </c>
      <c r="AN58" s="330">
        <v>88267</v>
      </c>
      <c r="AO58" s="331">
        <v>187.5</v>
      </c>
      <c r="AP58" s="332">
        <v>58489</v>
      </c>
      <c r="AQ58" s="333">
        <v>20.6</v>
      </c>
      <c r="AR58" s="334">
        <v>166.9</v>
      </c>
    </row>
    <row r="59" spans="1:44" x14ac:dyDescent="0.15">
      <c r="A59" s="254"/>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312" t="s">
        <v>522</v>
      </c>
      <c r="AL59" s="313"/>
      <c r="AM59" s="321">
        <v>979134</v>
      </c>
      <c r="AN59" s="322">
        <v>79167</v>
      </c>
      <c r="AO59" s="323">
        <v>-41.6</v>
      </c>
      <c r="AP59" s="324">
        <v>119283</v>
      </c>
      <c r="AQ59" s="325">
        <v>21.5</v>
      </c>
      <c r="AR59" s="326">
        <v>-63.1</v>
      </c>
    </row>
    <row r="60" spans="1:44" x14ac:dyDescent="0.15">
      <c r="A60" s="254"/>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327"/>
      <c r="AL60" s="328" t="s">
        <v>518</v>
      </c>
      <c r="AM60" s="329">
        <v>383475</v>
      </c>
      <c r="AN60" s="330">
        <v>31005</v>
      </c>
      <c r="AO60" s="331">
        <v>-64.900000000000006</v>
      </c>
      <c r="AP60" s="332">
        <v>64747</v>
      </c>
      <c r="AQ60" s="333">
        <v>10.7</v>
      </c>
      <c r="AR60" s="334">
        <v>-75.599999999999994</v>
      </c>
    </row>
    <row r="61" spans="1:44" x14ac:dyDescent="0.15">
      <c r="A61" s="254"/>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312" t="s">
        <v>523</v>
      </c>
      <c r="AL61" s="335"/>
      <c r="AM61" s="336">
        <v>1133766</v>
      </c>
      <c r="AN61" s="337">
        <v>89835</v>
      </c>
      <c r="AO61" s="338">
        <v>24.5</v>
      </c>
      <c r="AP61" s="339">
        <v>98641</v>
      </c>
      <c r="AQ61" s="340">
        <v>5.5</v>
      </c>
      <c r="AR61" s="326">
        <v>19</v>
      </c>
    </row>
    <row r="62" spans="1:44" x14ac:dyDescent="0.15">
      <c r="A62" s="254"/>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327"/>
      <c r="AL62" s="328" t="s">
        <v>518</v>
      </c>
      <c r="AM62" s="329">
        <v>603817</v>
      </c>
      <c r="AN62" s="330">
        <v>47829</v>
      </c>
      <c r="AO62" s="331">
        <v>22.1</v>
      </c>
      <c r="AP62" s="332">
        <v>55231</v>
      </c>
      <c r="AQ62" s="333">
        <v>4.5999999999999996</v>
      </c>
      <c r="AR62" s="334">
        <v>17.5</v>
      </c>
    </row>
    <row r="63" spans="1:44" x14ac:dyDescent="0.15">
      <c r="A63" s="254"/>
      <c r="B63" s="250"/>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row>
    <row r="64" spans="1:44" x14ac:dyDescent="0.15">
      <c r="A64" s="254"/>
      <c r="B64" s="250"/>
      <c r="C64" s="250"/>
      <c r="D64" s="250"/>
      <c r="E64" s="250"/>
      <c r="F64" s="250"/>
      <c r="G64" s="250"/>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row>
    <row r="65" spans="1:46" x14ac:dyDescent="0.15">
      <c r="A65" s="254"/>
      <c r="B65" s="250"/>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row>
    <row r="66" spans="1:46" x14ac:dyDescent="0.15">
      <c r="A66" s="341"/>
      <c r="B66" s="308"/>
      <c r="C66" s="308"/>
      <c r="D66" s="308"/>
      <c r="E66" s="308"/>
      <c r="F66" s="308"/>
      <c r="G66" s="308"/>
      <c r="H66" s="308"/>
      <c r="I66" s="308"/>
      <c r="J66" s="308"/>
      <c r="K66" s="308"/>
      <c r="L66" s="308"/>
      <c r="M66" s="308"/>
      <c r="N66" s="308"/>
      <c r="O66" s="308"/>
      <c r="P66" s="308"/>
      <c r="Q66" s="308"/>
      <c r="R66" s="308"/>
      <c r="S66" s="308"/>
      <c r="T66" s="308"/>
      <c r="U66" s="308"/>
      <c r="V66" s="308"/>
      <c r="W66" s="308"/>
      <c r="X66" s="308"/>
      <c r="Y66" s="308"/>
      <c r="Z66" s="308"/>
      <c r="AA66" s="308"/>
      <c r="AB66" s="308"/>
      <c r="AC66" s="308"/>
      <c r="AD66" s="308"/>
      <c r="AE66" s="308"/>
      <c r="AF66" s="308"/>
      <c r="AG66" s="308"/>
      <c r="AH66" s="308"/>
      <c r="AI66" s="308"/>
      <c r="AJ66" s="308"/>
      <c r="AK66" s="308"/>
      <c r="AL66" s="308"/>
      <c r="AM66" s="308"/>
      <c r="AN66" s="308"/>
      <c r="AO66" s="308"/>
      <c r="AP66" s="308"/>
      <c r="AQ66" s="308"/>
      <c r="AR66" s="308"/>
      <c r="AS66" s="342"/>
    </row>
    <row r="67" spans="1:46" ht="13.5" hidden="1" customHeight="1" x14ac:dyDescent="0.15">
      <c r="AK67" s="250"/>
      <c r="AL67" s="250"/>
      <c r="AM67" s="250"/>
      <c r="AN67" s="250"/>
      <c r="AO67" s="250"/>
      <c r="AP67" s="250"/>
      <c r="AQ67" s="250"/>
      <c r="AR67" s="250"/>
      <c r="AS67" s="250"/>
      <c r="AT67" s="250"/>
    </row>
    <row r="68" spans="1:46" ht="13.5" hidden="1" customHeight="1" x14ac:dyDescent="0.15">
      <c r="AK68" s="250"/>
      <c r="AL68" s="250"/>
      <c r="AM68" s="250"/>
      <c r="AN68" s="250"/>
      <c r="AO68" s="250"/>
      <c r="AP68" s="250"/>
      <c r="AQ68" s="250"/>
      <c r="AR68" s="250"/>
    </row>
    <row r="69" spans="1:46" ht="13.5" hidden="1" customHeight="1" x14ac:dyDescent="0.15">
      <c r="AK69" s="250"/>
      <c r="AL69" s="250"/>
      <c r="AM69" s="250"/>
      <c r="AN69" s="250"/>
      <c r="AO69" s="250"/>
      <c r="AP69" s="250"/>
      <c r="AQ69" s="250"/>
      <c r="AR69" s="250"/>
    </row>
    <row r="70" spans="1:46" hidden="1" x14ac:dyDescent="0.15">
      <c r="AK70" s="250"/>
      <c r="AL70" s="250"/>
      <c r="AM70" s="250"/>
      <c r="AN70" s="250"/>
      <c r="AO70" s="250"/>
      <c r="AP70" s="250"/>
      <c r="AQ70" s="250"/>
      <c r="AR70" s="250"/>
    </row>
    <row r="71" spans="1:46" hidden="1" x14ac:dyDescent="0.15">
      <c r="AK71" s="250"/>
      <c r="AL71" s="250"/>
      <c r="AM71" s="250"/>
      <c r="AN71" s="250"/>
      <c r="AO71" s="250"/>
      <c r="AP71" s="250"/>
      <c r="AQ71" s="250"/>
      <c r="AR71" s="250"/>
    </row>
    <row r="72" spans="1:46" hidden="1" x14ac:dyDescent="0.15">
      <c r="AK72" s="250"/>
      <c r="AL72" s="250"/>
      <c r="AM72" s="250"/>
      <c r="AN72" s="250"/>
      <c r="AO72" s="250"/>
      <c r="AP72" s="250"/>
      <c r="AQ72" s="250"/>
      <c r="AR72" s="250"/>
    </row>
    <row r="73" spans="1:46" hidden="1" x14ac:dyDescent="0.15">
      <c r="AK73" s="250"/>
      <c r="AL73" s="250"/>
      <c r="AM73" s="250"/>
      <c r="AN73" s="250"/>
      <c r="AO73" s="250"/>
      <c r="AP73" s="250"/>
      <c r="AQ73" s="250"/>
      <c r="AR73" s="250"/>
    </row>
  </sheetData>
  <sheetProtection algorithmName="SHA-512" hashValue="PAqRQOQlzgSbkONHrFvw5KuRgnObergKKpc9sXZWb3Q45EdAvR6RtgqfBg37z0lW5rn4f5uuyRsm33w8G8VEwg==" saltValue="IUTN8vqSrQXU6KJexJvpCw=="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8" scale="88" orientation="landscape" blackAndWhite="1"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48" customWidth="1"/>
    <col min="126" max="16384" width="9" style="247" hidden="1"/>
  </cols>
  <sheetData>
    <row r="1" spans="2:125" ht="13.5" customHeight="1"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2:125" x14ac:dyDescent="0.15">
      <c r="B2" s="247"/>
      <c r="DG2" s="247"/>
    </row>
    <row r="3" spans="2:125" x14ac:dyDescent="0.15">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H3" s="247"/>
      <c r="DI3" s="247"/>
      <c r="DJ3" s="247"/>
      <c r="DK3" s="247"/>
      <c r="DL3" s="247"/>
      <c r="DM3" s="247"/>
      <c r="DN3" s="247"/>
      <c r="DO3" s="247"/>
      <c r="DP3" s="247"/>
      <c r="DQ3" s="247"/>
      <c r="DR3" s="247"/>
      <c r="DS3" s="247"/>
      <c r="DT3" s="247"/>
      <c r="DU3" s="247"/>
    </row>
    <row r="4" spans="2:125" x14ac:dyDescent="0.15"/>
    <row r="5" spans="2:125" x14ac:dyDescent="0.15"/>
    <row r="6" spans="2:125" x14ac:dyDescent="0.15"/>
    <row r="7" spans="2:125" x14ac:dyDescent="0.15"/>
    <row r="8" spans="2:125" x14ac:dyDescent="0.15"/>
    <row r="9" spans="2:125" x14ac:dyDescent="0.15">
      <c r="DU9" s="247"/>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7"/>
    </row>
    <row r="18" spans="125:125" x14ac:dyDescent="0.15"/>
    <row r="19" spans="125:125" x14ac:dyDescent="0.15"/>
    <row r="20" spans="125:125" x14ac:dyDescent="0.15">
      <c r="DU20" s="247"/>
    </row>
    <row r="21" spans="125:125" x14ac:dyDescent="0.15">
      <c r="DU21" s="247"/>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7"/>
    </row>
    <row r="29" spans="125:125" x14ac:dyDescent="0.15"/>
    <row r="30" spans="125:125" x14ac:dyDescent="0.15"/>
    <row r="31" spans="125:125" x14ac:dyDescent="0.15"/>
    <row r="32" spans="125:125" x14ac:dyDescent="0.15"/>
    <row r="33" spans="2:125" x14ac:dyDescent="0.15">
      <c r="B33" s="247"/>
      <c r="G33" s="247"/>
      <c r="I33" s="247"/>
    </row>
    <row r="34" spans="2:125" x14ac:dyDescent="0.15">
      <c r="C34" s="247"/>
      <c r="P34" s="247"/>
      <c r="DE34" s="247"/>
      <c r="DH34" s="247"/>
    </row>
    <row r="35" spans="2:125" x14ac:dyDescent="0.15">
      <c r="D35" s="247"/>
      <c r="E35" s="247"/>
      <c r="DG35" s="247"/>
      <c r="DJ35" s="247"/>
      <c r="DP35" s="247"/>
      <c r="DQ35" s="247"/>
      <c r="DR35" s="247"/>
      <c r="DS35" s="247"/>
      <c r="DT35" s="247"/>
      <c r="DU35" s="247"/>
    </row>
    <row r="36" spans="2:125" x14ac:dyDescent="0.15">
      <c r="F36" s="247"/>
      <c r="H36" s="247"/>
      <c r="J36" s="247"/>
      <c r="K36" s="247"/>
      <c r="L36" s="247"/>
      <c r="M36" s="247"/>
      <c r="N36" s="247"/>
      <c r="O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7"/>
      <c r="DB36" s="247"/>
      <c r="DC36" s="247"/>
      <c r="DD36" s="247"/>
      <c r="DF36" s="247"/>
      <c r="DI36" s="247"/>
      <c r="DK36" s="247"/>
      <c r="DL36" s="247"/>
      <c r="DM36" s="247"/>
      <c r="DN36" s="247"/>
      <c r="DO36" s="247"/>
      <c r="DP36" s="247"/>
      <c r="DQ36" s="247"/>
      <c r="DR36" s="247"/>
      <c r="DS36" s="247"/>
      <c r="DT36" s="247"/>
      <c r="DU36" s="247"/>
    </row>
    <row r="37" spans="2:125" x14ac:dyDescent="0.15">
      <c r="DU37" s="247"/>
    </row>
    <row r="38" spans="2:125" x14ac:dyDescent="0.15">
      <c r="DT38" s="247"/>
      <c r="DU38" s="247"/>
    </row>
    <row r="39" spans="2:125" x14ac:dyDescent="0.15"/>
    <row r="40" spans="2:125" x14ac:dyDescent="0.15">
      <c r="DH40" s="247"/>
    </row>
    <row r="41" spans="2:125" x14ac:dyDescent="0.15">
      <c r="DE41" s="247"/>
    </row>
    <row r="42" spans="2:125" x14ac:dyDescent="0.15">
      <c r="DG42" s="247"/>
      <c r="DJ42" s="247"/>
    </row>
    <row r="43" spans="2:125" x14ac:dyDescent="0.15">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F43" s="247"/>
      <c r="DI43" s="247"/>
      <c r="DK43" s="247"/>
      <c r="DL43" s="247"/>
      <c r="DM43" s="247"/>
      <c r="DN43" s="247"/>
      <c r="DO43" s="247"/>
      <c r="DP43" s="247"/>
      <c r="DQ43" s="247"/>
      <c r="DR43" s="247"/>
      <c r="DS43" s="247"/>
      <c r="DT43" s="247"/>
      <c r="DU43" s="247"/>
    </row>
    <row r="44" spans="2:125" x14ac:dyDescent="0.15">
      <c r="DU44" s="247"/>
    </row>
    <row r="45" spans="2:125" x14ac:dyDescent="0.15"/>
    <row r="46" spans="2:125" x14ac:dyDescent="0.15"/>
    <row r="47" spans="2:125" x14ac:dyDescent="0.15"/>
    <row r="48" spans="2:125" x14ac:dyDescent="0.15">
      <c r="DT48" s="247"/>
      <c r="DU48" s="247"/>
    </row>
    <row r="49" spans="120:125" x14ac:dyDescent="0.15">
      <c r="DU49" s="247"/>
    </row>
    <row r="50" spans="120:125" x14ac:dyDescent="0.15">
      <c r="DU50" s="247"/>
    </row>
    <row r="51" spans="120:125" x14ac:dyDescent="0.15">
      <c r="DP51" s="247"/>
      <c r="DQ51" s="247"/>
      <c r="DR51" s="247"/>
      <c r="DS51" s="247"/>
      <c r="DT51" s="247"/>
      <c r="DU51" s="247"/>
    </row>
    <row r="52" spans="120:125" x14ac:dyDescent="0.15"/>
    <row r="53" spans="120:125" x14ac:dyDescent="0.15"/>
    <row r="54" spans="120:125" x14ac:dyDescent="0.15">
      <c r="DU54" s="247"/>
    </row>
    <row r="55" spans="120:125" x14ac:dyDescent="0.15"/>
    <row r="56" spans="120:125" x14ac:dyDescent="0.15"/>
    <row r="57" spans="120:125" x14ac:dyDescent="0.15"/>
    <row r="58" spans="120:125" x14ac:dyDescent="0.15">
      <c r="DU58" s="247"/>
    </row>
    <row r="59" spans="120:125" x14ac:dyDescent="0.15"/>
    <row r="60" spans="120:125" x14ac:dyDescent="0.15"/>
    <row r="61" spans="120:125" x14ac:dyDescent="0.15"/>
    <row r="62" spans="120:125" x14ac:dyDescent="0.15"/>
    <row r="63" spans="120:125" x14ac:dyDescent="0.15">
      <c r="DU63" s="247"/>
    </row>
    <row r="64" spans="120:125" x14ac:dyDescent="0.15">
      <c r="DT64" s="247"/>
      <c r="DU64" s="247"/>
    </row>
    <row r="65" spans="123:125" x14ac:dyDescent="0.15"/>
    <row r="66" spans="123:125" x14ac:dyDescent="0.15"/>
    <row r="67" spans="123:125" x14ac:dyDescent="0.15"/>
    <row r="68" spans="123:125" x14ac:dyDescent="0.15"/>
    <row r="69" spans="123:125" x14ac:dyDescent="0.15">
      <c r="DS69" s="247"/>
      <c r="DT69" s="247"/>
      <c r="DU69" s="247"/>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7"/>
    </row>
    <row r="83" spans="116:125" x14ac:dyDescent="0.15">
      <c r="DM83" s="247"/>
      <c r="DN83" s="247"/>
      <c r="DO83" s="247"/>
      <c r="DP83" s="247"/>
      <c r="DQ83" s="247"/>
      <c r="DR83" s="247"/>
      <c r="DS83" s="247"/>
      <c r="DT83" s="247"/>
      <c r="DU83" s="247"/>
    </row>
    <row r="84" spans="116:125" x14ac:dyDescent="0.15"/>
    <row r="85" spans="116:125" x14ac:dyDescent="0.15"/>
    <row r="86" spans="116:125" x14ac:dyDescent="0.15"/>
    <row r="87" spans="116:125" x14ac:dyDescent="0.15"/>
    <row r="88" spans="116:125" x14ac:dyDescent="0.15">
      <c r="DU88" s="247"/>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7"/>
      <c r="DT94" s="247"/>
      <c r="DU94" s="247"/>
    </row>
    <row r="95" spans="116:125" ht="13.5" customHeight="1" x14ac:dyDescent="0.15">
      <c r="DU95" s="247"/>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7"/>
    </row>
    <row r="102" spans="124:125" ht="13.5" customHeight="1" x14ac:dyDescent="0.15"/>
    <row r="103" spans="124:125" ht="13.5" customHeight="1" x14ac:dyDescent="0.15"/>
    <row r="104" spans="124:125" ht="13.5" customHeight="1" x14ac:dyDescent="0.15">
      <c r="DT104" s="247"/>
      <c r="DU104" s="247"/>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475</v>
      </c>
    </row>
    <row r="121" spans="125:125" ht="13.5" hidden="1" customHeight="1" x14ac:dyDescent="0.15">
      <c r="DU121" s="247"/>
    </row>
  </sheetData>
  <sheetProtection algorithmName="SHA-512" hashValue="VPA2Sw5f4itqD9FGsI8zlHVhel9VWxjTaxX/Vajqcf5PKQRrGRMDQXPop+W0ebYwzwEvzZvxW5+6komZ/aE6wQ==" saltValue="8hHEL7Xz6pwFXLLkBvmcig==" spinCount="100000" sheet="1" objects="1" scenarios="1"/>
  <dataConsolidate/>
  <phoneticPr fontId="2"/>
  <printOptions horizontalCentered="1" verticalCentered="1"/>
  <pageMargins left="0" right="0" top="0.19685039370078741" bottom="0" header="0.39370078740157483" footer="0"/>
  <pageSetup paperSize="9" scale="40" orientation="landscape"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48" customWidth="1"/>
    <col min="126" max="142" width="0" style="247" hidden="1" customWidth="1"/>
    <col min="143" max="16384" width="9" style="247" hidden="1"/>
  </cols>
  <sheetData>
    <row r="1" spans="1:125" ht="13.5" customHeight="1"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1:125" x14ac:dyDescent="0.15">
      <c r="B2" s="247"/>
      <c r="T2" s="247"/>
    </row>
    <row r="3" spans="1:125" x14ac:dyDescent="0.15">
      <c r="C3" s="247"/>
      <c r="D3" s="247"/>
      <c r="E3" s="247"/>
      <c r="F3" s="247"/>
      <c r="G3" s="247"/>
      <c r="H3" s="247"/>
      <c r="I3" s="247"/>
      <c r="J3" s="247"/>
      <c r="K3" s="247"/>
      <c r="L3" s="247"/>
      <c r="M3" s="247"/>
      <c r="N3" s="247"/>
      <c r="O3" s="247"/>
      <c r="P3" s="247"/>
      <c r="Q3" s="247"/>
      <c r="R3" s="247"/>
      <c r="S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G3" s="247"/>
      <c r="DH3" s="247"/>
      <c r="DI3" s="247"/>
      <c r="DJ3" s="247"/>
      <c r="DK3" s="247"/>
      <c r="DL3" s="247"/>
      <c r="DM3" s="247"/>
      <c r="DN3" s="247"/>
      <c r="DO3" s="247"/>
      <c r="DP3" s="247"/>
      <c r="DQ3" s="247"/>
      <c r="DR3" s="247"/>
      <c r="DS3" s="247"/>
      <c r="DT3" s="247"/>
      <c r="DU3" s="247"/>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7"/>
      <c r="G33" s="247"/>
      <c r="I33" s="247"/>
    </row>
    <row r="34" spans="2:125" x14ac:dyDescent="0.15">
      <c r="C34" s="247"/>
      <c r="P34" s="247"/>
      <c r="R34" s="247"/>
      <c r="U34" s="247"/>
    </row>
    <row r="35" spans="2:125" x14ac:dyDescent="0.15">
      <c r="D35" s="247"/>
      <c r="E35" s="247"/>
      <c r="T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7"/>
      <c r="DB35" s="247"/>
      <c r="DC35" s="247"/>
      <c r="DD35" s="247"/>
      <c r="DE35" s="247"/>
      <c r="DF35" s="247"/>
      <c r="DG35" s="247"/>
      <c r="DH35" s="247"/>
      <c r="DI35" s="247"/>
      <c r="DJ35" s="247"/>
      <c r="DK35" s="247"/>
      <c r="DL35" s="247"/>
      <c r="DM35" s="247"/>
      <c r="DN35" s="247"/>
      <c r="DO35" s="247"/>
      <c r="DP35" s="247"/>
      <c r="DQ35" s="247"/>
      <c r="DR35" s="247"/>
      <c r="DS35" s="247"/>
      <c r="DT35" s="247"/>
      <c r="DU35" s="247"/>
    </row>
    <row r="36" spans="2:125" x14ac:dyDescent="0.15">
      <c r="F36" s="247"/>
      <c r="H36" s="247"/>
      <c r="J36" s="247"/>
      <c r="K36" s="247"/>
      <c r="L36" s="247"/>
      <c r="M36" s="247"/>
      <c r="N36" s="247"/>
      <c r="O36" s="247"/>
      <c r="Q36" s="247"/>
      <c r="S36" s="247"/>
      <c r="V36" s="247"/>
    </row>
    <row r="37" spans="2:125" x14ac:dyDescent="0.15"/>
    <row r="38" spans="2:125" x14ac:dyDescent="0.15"/>
    <row r="39" spans="2:125" x14ac:dyDescent="0.15"/>
    <row r="40" spans="2:125" x14ac:dyDescent="0.15">
      <c r="U40" s="247"/>
    </row>
    <row r="41" spans="2:125" x14ac:dyDescent="0.15">
      <c r="R41" s="247"/>
    </row>
    <row r="42" spans="2:125" x14ac:dyDescent="0.15">
      <c r="T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7"/>
      <c r="AY42" s="247"/>
      <c r="AZ42" s="247"/>
      <c r="BA42" s="247"/>
      <c r="BB42" s="247"/>
      <c r="BC42" s="247"/>
      <c r="BD42" s="247"/>
      <c r="BE42" s="247"/>
      <c r="BF42" s="247"/>
      <c r="BG42" s="247"/>
      <c r="BH42" s="247"/>
      <c r="BI42" s="247"/>
      <c r="BJ42" s="247"/>
      <c r="BK42" s="247"/>
      <c r="BL42" s="247"/>
      <c r="BM42" s="247"/>
      <c r="BN42" s="247"/>
      <c r="BO42" s="247"/>
      <c r="BP42" s="247"/>
      <c r="BQ42" s="247"/>
      <c r="BR42" s="247"/>
      <c r="BS42" s="247"/>
      <c r="BT42" s="247"/>
      <c r="BU42" s="247"/>
      <c r="BV42" s="247"/>
      <c r="BW42" s="247"/>
      <c r="BX42" s="247"/>
      <c r="BY42" s="247"/>
      <c r="BZ42" s="247"/>
      <c r="CA42" s="247"/>
      <c r="CB42" s="247"/>
      <c r="CC42" s="247"/>
      <c r="CD42" s="247"/>
      <c r="CE42" s="247"/>
      <c r="CF42" s="247"/>
      <c r="CG42" s="247"/>
      <c r="CH42" s="247"/>
      <c r="CI42" s="247"/>
      <c r="CJ42" s="247"/>
      <c r="CK42" s="247"/>
      <c r="CL42" s="247"/>
      <c r="CM42" s="247"/>
      <c r="CN42" s="247"/>
      <c r="CO42" s="247"/>
      <c r="CP42" s="247"/>
      <c r="CQ42" s="247"/>
      <c r="CR42" s="247"/>
      <c r="CS42" s="247"/>
      <c r="CT42" s="247"/>
      <c r="CU42" s="247"/>
      <c r="CV42" s="247"/>
      <c r="CW42" s="247"/>
      <c r="CX42" s="247"/>
      <c r="CY42" s="247"/>
      <c r="CZ42" s="247"/>
      <c r="DA42" s="247"/>
      <c r="DB42" s="247"/>
      <c r="DC42" s="247"/>
      <c r="DD42" s="247"/>
      <c r="DE42" s="247"/>
      <c r="DF42" s="247"/>
      <c r="DG42" s="247"/>
      <c r="DH42" s="247"/>
      <c r="DI42" s="247"/>
      <c r="DJ42" s="247"/>
      <c r="DK42" s="247"/>
      <c r="DL42" s="247"/>
      <c r="DM42" s="247"/>
      <c r="DN42" s="247"/>
      <c r="DO42" s="247"/>
      <c r="DP42" s="247"/>
      <c r="DQ42" s="247"/>
      <c r="DR42" s="247"/>
      <c r="DS42" s="247"/>
      <c r="DT42" s="247"/>
      <c r="DU42" s="247"/>
    </row>
    <row r="43" spans="2:125" x14ac:dyDescent="0.15">
      <c r="Q43" s="247"/>
      <c r="S43" s="247"/>
      <c r="V43" s="247"/>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8" t="s">
        <v>475</v>
      </c>
    </row>
  </sheetData>
  <sheetProtection algorithmName="SHA-512" hashValue="HJsTvN1OwjXgij8ECUw3XZi4n5a4Ej1RkjeCCso7c+3GI+WgrbrOFo9ZobjE4J+Ad5bGIQ5EFi07cZn2RdveMQ==" saltValue="g2a8PYqxklH+oQwwgvvP0w==" spinCount="100000" sheet="1" objects="1" scenarios="1"/>
  <dataConsolidate/>
  <phoneticPr fontId="2"/>
  <printOptions horizontalCentered="1" verticalCentered="1"/>
  <pageMargins left="0" right="0" top="0.19685039370078741" bottom="0" header="0.39370078740157483" footer="0"/>
  <pageSetup paperSize="9" scale="40" orientation="landscape"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525</v>
      </c>
      <c r="G46" s="8" t="s">
        <v>526</v>
      </c>
      <c r="H46" s="8" t="s">
        <v>527</v>
      </c>
      <c r="I46" s="8" t="s">
        <v>528</v>
      </c>
      <c r="J46" s="9" t="s">
        <v>529</v>
      </c>
    </row>
    <row r="47" spans="2:10" ht="57.75" customHeight="1" x14ac:dyDescent="0.15">
      <c r="B47" s="10"/>
      <c r="C47" s="1140" t="s">
        <v>3</v>
      </c>
      <c r="D47" s="1140"/>
      <c r="E47" s="1141"/>
      <c r="F47" s="11">
        <v>41.77</v>
      </c>
      <c r="G47" s="12">
        <v>46.73</v>
      </c>
      <c r="H47" s="12">
        <v>50.24</v>
      </c>
      <c r="I47" s="12">
        <v>52.84</v>
      </c>
      <c r="J47" s="13">
        <v>50.37</v>
      </c>
    </row>
    <row r="48" spans="2:10" ht="57.75" customHeight="1" x14ac:dyDescent="0.15">
      <c r="B48" s="14"/>
      <c r="C48" s="1142" t="s">
        <v>4</v>
      </c>
      <c r="D48" s="1142"/>
      <c r="E48" s="1143"/>
      <c r="F48" s="15">
        <v>6.42</v>
      </c>
      <c r="G48" s="16">
        <v>7.82</v>
      </c>
      <c r="H48" s="16">
        <v>8.6</v>
      </c>
      <c r="I48" s="16">
        <v>9.09</v>
      </c>
      <c r="J48" s="17">
        <v>7.41</v>
      </c>
    </row>
    <row r="49" spans="2:10" ht="57.75" customHeight="1" thickBot="1" x14ac:dyDescent="0.2">
      <c r="B49" s="18"/>
      <c r="C49" s="1144" t="s">
        <v>5</v>
      </c>
      <c r="D49" s="1144"/>
      <c r="E49" s="1145"/>
      <c r="F49" s="19">
        <v>3.87</v>
      </c>
      <c r="G49" s="20">
        <v>9.3000000000000007</v>
      </c>
      <c r="H49" s="20">
        <v>0.91</v>
      </c>
      <c r="I49" s="20">
        <v>3.4</v>
      </c>
      <c r="J49" s="21" t="s">
        <v>530</v>
      </c>
    </row>
    <row r="50" spans="2:10" x14ac:dyDescent="0.15"/>
  </sheetData>
  <sheetProtection algorithmName="SHA-512" hashValue="BlE1NRTcbCyVVZweGVepr7nllBHG1/rguWS8FZK3VPsXeZEmPxk8zwuOHfBFeHp6000Fnah1ZzaU2Kub+1+G2w==" saltValue="J/Tr65Nuk8Vvppuy71OjK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5" orientation="landscape"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525</v>
      </c>
      <c r="G33" s="29" t="s">
        <v>526</v>
      </c>
      <c r="H33" s="29" t="s">
        <v>527</v>
      </c>
      <c r="I33" s="29" t="s">
        <v>528</v>
      </c>
      <c r="J33" s="30" t="s">
        <v>529</v>
      </c>
      <c r="K33" s="22"/>
      <c r="L33" s="22"/>
      <c r="M33" s="22"/>
      <c r="N33" s="22"/>
      <c r="O33" s="22"/>
      <c r="P33" s="22"/>
    </row>
    <row r="34" spans="1:16" ht="39" customHeight="1" x14ac:dyDescent="0.15">
      <c r="A34" s="22"/>
      <c r="B34" s="31"/>
      <c r="C34" s="1152" t="s">
        <v>531</v>
      </c>
      <c r="D34" s="1152"/>
      <c r="E34" s="1153"/>
      <c r="F34" s="32">
        <v>10.96</v>
      </c>
      <c r="G34" s="33">
        <v>10.5</v>
      </c>
      <c r="H34" s="33">
        <v>12.04</v>
      </c>
      <c r="I34" s="33">
        <v>12.89</v>
      </c>
      <c r="J34" s="34">
        <v>13.42</v>
      </c>
      <c r="K34" s="22"/>
      <c r="L34" s="22"/>
      <c r="M34" s="22"/>
      <c r="N34" s="22"/>
      <c r="O34" s="22"/>
      <c r="P34" s="22"/>
    </row>
    <row r="35" spans="1:16" ht="39" customHeight="1" x14ac:dyDescent="0.15">
      <c r="A35" s="22"/>
      <c r="B35" s="35"/>
      <c r="C35" s="1146" t="s">
        <v>532</v>
      </c>
      <c r="D35" s="1147"/>
      <c r="E35" s="1148"/>
      <c r="F35" s="36">
        <v>6.41</v>
      </c>
      <c r="G35" s="37">
        <v>7.82</v>
      </c>
      <c r="H35" s="37">
        <v>8.6</v>
      </c>
      <c r="I35" s="37">
        <v>9.08</v>
      </c>
      <c r="J35" s="38">
        <v>7.4</v>
      </c>
      <c r="K35" s="22"/>
      <c r="L35" s="22"/>
      <c r="M35" s="22"/>
      <c r="N35" s="22"/>
      <c r="O35" s="22"/>
      <c r="P35" s="22"/>
    </row>
    <row r="36" spans="1:16" ht="39" customHeight="1" x14ac:dyDescent="0.15">
      <c r="A36" s="22"/>
      <c r="B36" s="35"/>
      <c r="C36" s="1146" t="s">
        <v>533</v>
      </c>
      <c r="D36" s="1147"/>
      <c r="E36" s="1148"/>
      <c r="F36" s="36">
        <v>0.93</v>
      </c>
      <c r="G36" s="37">
        <v>2.04</v>
      </c>
      <c r="H36" s="37">
        <v>2.35</v>
      </c>
      <c r="I36" s="37">
        <v>4.01</v>
      </c>
      <c r="J36" s="38">
        <v>4.1500000000000004</v>
      </c>
      <c r="K36" s="22"/>
      <c r="L36" s="22"/>
      <c r="M36" s="22"/>
      <c r="N36" s="22"/>
      <c r="O36" s="22"/>
      <c r="P36" s="22"/>
    </row>
    <row r="37" spans="1:16" ht="39" customHeight="1" x14ac:dyDescent="0.15">
      <c r="A37" s="22"/>
      <c r="B37" s="35"/>
      <c r="C37" s="1146" t="s">
        <v>534</v>
      </c>
      <c r="D37" s="1147"/>
      <c r="E37" s="1148"/>
      <c r="F37" s="36">
        <v>1.77</v>
      </c>
      <c r="G37" s="37">
        <v>1.51</v>
      </c>
      <c r="H37" s="37">
        <v>1.53</v>
      </c>
      <c r="I37" s="37">
        <v>1.51</v>
      </c>
      <c r="J37" s="38">
        <v>0.57999999999999996</v>
      </c>
      <c r="K37" s="22"/>
      <c r="L37" s="22"/>
      <c r="M37" s="22"/>
      <c r="N37" s="22"/>
      <c r="O37" s="22"/>
      <c r="P37" s="22"/>
    </row>
    <row r="38" spans="1:16" ht="39" customHeight="1" x14ac:dyDescent="0.15">
      <c r="A38" s="22"/>
      <c r="B38" s="35"/>
      <c r="C38" s="1146" t="s">
        <v>535</v>
      </c>
      <c r="D38" s="1147"/>
      <c r="E38" s="1148"/>
      <c r="F38" s="36" t="s">
        <v>486</v>
      </c>
      <c r="G38" s="37" t="s">
        <v>486</v>
      </c>
      <c r="H38" s="37" t="s">
        <v>486</v>
      </c>
      <c r="I38" s="37" t="s">
        <v>486</v>
      </c>
      <c r="J38" s="38">
        <v>0.39</v>
      </c>
      <c r="K38" s="22"/>
      <c r="L38" s="22"/>
      <c r="M38" s="22"/>
      <c r="N38" s="22"/>
      <c r="O38" s="22"/>
      <c r="P38" s="22"/>
    </row>
    <row r="39" spans="1:16" ht="39" customHeight="1" x14ac:dyDescent="0.15">
      <c r="A39" s="22"/>
      <c r="B39" s="35"/>
      <c r="C39" s="1146" t="s">
        <v>536</v>
      </c>
      <c r="D39" s="1147"/>
      <c r="E39" s="1148"/>
      <c r="F39" s="36">
        <v>0.02</v>
      </c>
      <c r="G39" s="37">
        <v>0.06</v>
      </c>
      <c r="H39" s="37">
        <v>0.1</v>
      </c>
      <c r="I39" s="37">
        <v>0.11</v>
      </c>
      <c r="J39" s="38">
        <v>0.15</v>
      </c>
      <c r="K39" s="22"/>
      <c r="L39" s="22"/>
      <c r="M39" s="22"/>
      <c r="N39" s="22"/>
      <c r="O39" s="22"/>
      <c r="P39" s="22"/>
    </row>
    <row r="40" spans="1:16" ht="39" customHeight="1" x14ac:dyDescent="0.15">
      <c r="A40" s="22"/>
      <c r="B40" s="35"/>
      <c r="C40" s="1146"/>
      <c r="D40" s="1147"/>
      <c r="E40" s="1148"/>
      <c r="F40" s="36"/>
      <c r="G40" s="37"/>
      <c r="H40" s="37"/>
      <c r="I40" s="37"/>
      <c r="J40" s="38"/>
      <c r="K40" s="22"/>
      <c r="L40" s="22"/>
      <c r="M40" s="22"/>
      <c r="N40" s="22"/>
      <c r="O40" s="22"/>
      <c r="P40" s="22"/>
    </row>
    <row r="41" spans="1:16" ht="39" customHeight="1" x14ac:dyDescent="0.15">
      <c r="A41" s="22"/>
      <c r="B41" s="35"/>
      <c r="C41" s="1146"/>
      <c r="D41" s="1147"/>
      <c r="E41" s="1148"/>
      <c r="F41" s="36"/>
      <c r="G41" s="37"/>
      <c r="H41" s="37"/>
      <c r="I41" s="37"/>
      <c r="J41" s="38"/>
      <c r="K41" s="22"/>
      <c r="L41" s="22"/>
      <c r="M41" s="22"/>
      <c r="N41" s="22"/>
      <c r="O41" s="22"/>
      <c r="P41" s="22"/>
    </row>
    <row r="42" spans="1:16" ht="39" customHeight="1" x14ac:dyDescent="0.15">
      <c r="A42" s="22"/>
      <c r="B42" s="39"/>
      <c r="C42" s="1146" t="s">
        <v>537</v>
      </c>
      <c r="D42" s="1147"/>
      <c r="E42" s="1148"/>
      <c r="F42" s="36" t="s">
        <v>486</v>
      </c>
      <c r="G42" s="37" t="s">
        <v>486</v>
      </c>
      <c r="H42" s="37" t="s">
        <v>486</v>
      </c>
      <c r="I42" s="37" t="s">
        <v>486</v>
      </c>
      <c r="J42" s="38" t="s">
        <v>486</v>
      </c>
      <c r="K42" s="22"/>
      <c r="L42" s="22"/>
      <c r="M42" s="22"/>
      <c r="N42" s="22"/>
      <c r="O42" s="22"/>
      <c r="P42" s="22"/>
    </row>
    <row r="43" spans="1:16" ht="39" customHeight="1" thickBot="1" x14ac:dyDescent="0.2">
      <c r="A43" s="22"/>
      <c r="B43" s="40"/>
      <c r="C43" s="1149" t="s">
        <v>538</v>
      </c>
      <c r="D43" s="1150"/>
      <c r="E43" s="1151"/>
      <c r="F43" s="41">
        <v>0.03</v>
      </c>
      <c r="G43" s="42">
        <v>0.03</v>
      </c>
      <c r="H43" s="42">
        <v>0.03</v>
      </c>
      <c r="I43" s="42">
        <v>0.49</v>
      </c>
      <c r="J43" s="43" t="s">
        <v>486</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YqI5pzx05tOrr8Wl+Ar8RRsKVvhUQsyJMsq63OMvCFW5wuu8Ump9Jxe+aZNcZ4XniWw2hMVY4d9ZBBqxzk53lg==" saltValue="LrHE/vGTaqbp5bFym1/S9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525</v>
      </c>
      <c r="L44" s="56" t="s">
        <v>526</v>
      </c>
      <c r="M44" s="56" t="s">
        <v>527</v>
      </c>
      <c r="N44" s="56" t="s">
        <v>528</v>
      </c>
      <c r="O44" s="57" t="s">
        <v>529</v>
      </c>
      <c r="P44" s="48"/>
      <c r="Q44" s="48"/>
      <c r="R44" s="48"/>
      <c r="S44" s="48"/>
      <c r="T44" s="48"/>
      <c r="U44" s="48"/>
    </row>
    <row r="45" spans="1:21" ht="30.75" customHeight="1" x14ac:dyDescent="0.15">
      <c r="A45" s="48"/>
      <c r="B45" s="1177" t="s">
        <v>9</v>
      </c>
      <c r="C45" s="1178"/>
      <c r="D45" s="58"/>
      <c r="E45" s="1183" t="s">
        <v>10</v>
      </c>
      <c r="F45" s="1183"/>
      <c r="G45" s="1183"/>
      <c r="H45" s="1183"/>
      <c r="I45" s="1183"/>
      <c r="J45" s="1184"/>
      <c r="K45" s="59">
        <v>407</v>
      </c>
      <c r="L45" s="60">
        <v>432</v>
      </c>
      <c r="M45" s="60">
        <v>443</v>
      </c>
      <c r="N45" s="60">
        <v>440</v>
      </c>
      <c r="O45" s="61">
        <v>428</v>
      </c>
      <c r="P45" s="48"/>
      <c r="Q45" s="48"/>
      <c r="R45" s="48"/>
      <c r="S45" s="48"/>
      <c r="T45" s="48"/>
      <c r="U45" s="48"/>
    </row>
    <row r="46" spans="1:21" ht="30.75" customHeight="1" x14ac:dyDescent="0.15">
      <c r="A46" s="48"/>
      <c r="B46" s="1179"/>
      <c r="C46" s="1180"/>
      <c r="D46" s="62"/>
      <c r="E46" s="1156" t="s">
        <v>11</v>
      </c>
      <c r="F46" s="1156"/>
      <c r="G46" s="1156"/>
      <c r="H46" s="1156"/>
      <c r="I46" s="1156"/>
      <c r="J46" s="1157"/>
      <c r="K46" s="63" t="s">
        <v>486</v>
      </c>
      <c r="L46" s="64" t="s">
        <v>486</v>
      </c>
      <c r="M46" s="64" t="s">
        <v>486</v>
      </c>
      <c r="N46" s="64" t="s">
        <v>486</v>
      </c>
      <c r="O46" s="65" t="s">
        <v>486</v>
      </c>
      <c r="P46" s="48"/>
      <c r="Q46" s="48"/>
      <c r="R46" s="48"/>
      <c r="S46" s="48"/>
      <c r="T46" s="48"/>
      <c r="U46" s="48"/>
    </row>
    <row r="47" spans="1:21" ht="30.75" customHeight="1" x14ac:dyDescent="0.15">
      <c r="A47" s="48"/>
      <c r="B47" s="1179"/>
      <c r="C47" s="1180"/>
      <c r="D47" s="62"/>
      <c r="E47" s="1156" t="s">
        <v>12</v>
      </c>
      <c r="F47" s="1156"/>
      <c r="G47" s="1156"/>
      <c r="H47" s="1156"/>
      <c r="I47" s="1156"/>
      <c r="J47" s="1157"/>
      <c r="K47" s="63" t="s">
        <v>486</v>
      </c>
      <c r="L47" s="64" t="s">
        <v>486</v>
      </c>
      <c r="M47" s="64" t="s">
        <v>486</v>
      </c>
      <c r="N47" s="64" t="s">
        <v>486</v>
      </c>
      <c r="O47" s="65" t="s">
        <v>486</v>
      </c>
      <c r="P47" s="48"/>
      <c r="Q47" s="48"/>
      <c r="R47" s="48"/>
      <c r="S47" s="48"/>
      <c r="T47" s="48"/>
      <c r="U47" s="48"/>
    </row>
    <row r="48" spans="1:21" ht="30.75" customHeight="1" x14ac:dyDescent="0.15">
      <c r="A48" s="48"/>
      <c r="B48" s="1179"/>
      <c r="C48" s="1180"/>
      <c r="D48" s="62"/>
      <c r="E48" s="1156" t="s">
        <v>13</v>
      </c>
      <c r="F48" s="1156"/>
      <c r="G48" s="1156"/>
      <c r="H48" s="1156"/>
      <c r="I48" s="1156"/>
      <c r="J48" s="1157"/>
      <c r="K48" s="63">
        <v>260</v>
      </c>
      <c r="L48" s="64">
        <v>262</v>
      </c>
      <c r="M48" s="64">
        <v>249</v>
      </c>
      <c r="N48" s="64">
        <v>234</v>
      </c>
      <c r="O48" s="65">
        <v>220</v>
      </c>
      <c r="P48" s="48"/>
      <c r="Q48" s="48"/>
      <c r="R48" s="48"/>
      <c r="S48" s="48"/>
      <c r="T48" s="48"/>
      <c r="U48" s="48"/>
    </row>
    <row r="49" spans="1:21" ht="30.75" customHeight="1" x14ac:dyDescent="0.15">
      <c r="A49" s="48"/>
      <c r="B49" s="1179"/>
      <c r="C49" s="1180"/>
      <c r="D49" s="62"/>
      <c r="E49" s="1156" t="s">
        <v>14</v>
      </c>
      <c r="F49" s="1156"/>
      <c r="G49" s="1156"/>
      <c r="H49" s="1156"/>
      <c r="I49" s="1156"/>
      <c r="J49" s="1157"/>
      <c r="K49" s="63">
        <v>36</v>
      </c>
      <c r="L49" s="64">
        <v>42</v>
      </c>
      <c r="M49" s="64">
        <v>47</v>
      </c>
      <c r="N49" s="64">
        <v>41</v>
      </c>
      <c r="O49" s="65">
        <v>43</v>
      </c>
      <c r="P49" s="48"/>
      <c r="Q49" s="48"/>
      <c r="R49" s="48"/>
      <c r="S49" s="48"/>
      <c r="T49" s="48"/>
      <c r="U49" s="48"/>
    </row>
    <row r="50" spans="1:21" ht="30.75" customHeight="1" x14ac:dyDescent="0.15">
      <c r="A50" s="48"/>
      <c r="B50" s="1179"/>
      <c r="C50" s="1180"/>
      <c r="D50" s="62"/>
      <c r="E50" s="1156" t="s">
        <v>15</v>
      </c>
      <c r="F50" s="1156"/>
      <c r="G50" s="1156"/>
      <c r="H50" s="1156"/>
      <c r="I50" s="1156"/>
      <c r="J50" s="1157"/>
      <c r="K50" s="63" t="s">
        <v>486</v>
      </c>
      <c r="L50" s="64" t="s">
        <v>486</v>
      </c>
      <c r="M50" s="64" t="s">
        <v>486</v>
      </c>
      <c r="N50" s="64" t="s">
        <v>486</v>
      </c>
      <c r="O50" s="65" t="s">
        <v>486</v>
      </c>
      <c r="P50" s="48"/>
      <c r="Q50" s="48"/>
      <c r="R50" s="48"/>
      <c r="S50" s="48"/>
      <c r="T50" s="48"/>
      <c r="U50" s="48"/>
    </row>
    <row r="51" spans="1:21" ht="30.75" customHeight="1" x14ac:dyDescent="0.15">
      <c r="A51" s="48"/>
      <c r="B51" s="1181"/>
      <c r="C51" s="1182"/>
      <c r="D51" s="66"/>
      <c r="E51" s="1156" t="s">
        <v>16</v>
      </c>
      <c r="F51" s="1156"/>
      <c r="G51" s="1156"/>
      <c r="H51" s="1156"/>
      <c r="I51" s="1156"/>
      <c r="J51" s="1157"/>
      <c r="K51" s="63" t="s">
        <v>486</v>
      </c>
      <c r="L51" s="64" t="s">
        <v>486</v>
      </c>
      <c r="M51" s="64" t="s">
        <v>486</v>
      </c>
      <c r="N51" s="64" t="s">
        <v>486</v>
      </c>
      <c r="O51" s="65" t="s">
        <v>486</v>
      </c>
      <c r="P51" s="48"/>
      <c r="Q51" s="48"/>
      <c r="R51" s="48"/>
      <c r="S51" s="48"/>
      <c r="T51" s="48"/>
      <c r="U51" s="48"/>
    </row>
    <row r="52" spans="1:21" ht="30.75" customHeight="1" x14ac:dyDescent="0.15">
      <c r="A52" s="48"/>
      <c r="B52" s="1154" t="s">
        <v>17</v>
      </c>
      <c r="C52" s="1155"/>
      <c r="D52" s="66"/>
      <c r="E52" s="1156" t="s">
        <v>18</v>
      </c>
      <c r="F52" s="1156"/>
      <c r="G52" s="1156"/>
      <c r="H52" s="1156"/>
      <c r="I52" s="1156"/>
      <c r="J52" s="1157"/>
      <c r="K52" s="63">
        <v>456</v>
      </c>
      <c r="L52" s="64">
        <v>457</v>
      </c>
      <c r="M52" s="64">
        <v>449</v>
      </c>
      <c r="N52" s="64">
        <v>435</v>
      </c>
      <c r="O52" s="65">
        <v>435</v>
      </c>
      <c r="P52" s="48"/>
      <c r="Q52" s="48"/>
      <c r="R52" s="48"/>
      <c r="S52" s="48"/>
      <c r="T52" s="48"/>
      <c r="U52" s="48"/>
    </row>
    <row r="53" spans="1:21" ht="30.75" customHeight="1" thickBot="1" x14ac:dyDescent="0.2">
      <c r="A53" s="48"/>
      <c r="B53" s="1158" t="s">
        <v>19</v>
      </c>
      <c r="C53" s="1159"/>
      <c r="D53" s="67"/>
      <c r="E53" s="1160" t="s">
        <v>20</v>
      </c>
      <c r="F53" s="1160"/>
      <c r="G53" s="1160"/>
      <c r="H53" s="1160"/>
      <c r="I53" s="1160"/>
      <c r="J53" s="1161"/>
      <c r="K53" s="68">
        <v>247</v>
      </c>
      <c r="L53" s="69">
        <v>279</v>
      </c>
      <c r="M53" s="69">
        <v>290</v>
      </c>
      <c r="N53" s="69">
        <v>280</v>
      </c>
      <c r="O53" s="70">
        <v>256</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539</v>
      </c>
      <c r="L57" s="81" t="s">
        <v>540</v>
      </c>
      <c r="M57" s="81" t="s">
        <v>541</v>
      </c>
      <c r="N57" s="81" t="s">
        <v>542</v>
      </c>
      <c r="O57" s="82" t="s">
        <v>543</v>
      </c>
      <c r="P57" s="48"/>
      <c r="Q57" s="48"/>
      <c r="R57" s="48"/>
      <c r="S57" s="48"/>
      <c r="T57" s="48"/>
      <c r="U57" s="48"/>
    </row>
    <row r="58" spans="1:21" ht="31.5" customHeight="1" x14ac:dyDescent="0.15">
      <c r="B58" s="1162" t="s">
        <v>24</v>
      </c>
      <c r="C58" s="1163"/>
      <c r="D58" s="1168" t="s">
        <v>25</v>
      </c>
      <c r="E58" s="1169"/>
      <c r="F58" s="1169"/>
      <c r="G58" s="1169"/>
      <c r="H58" s="1169"/>
      <c r="I58" s="1169"/>
      <c r="J58" s="1170"/>
      <c r="K58" s="83"/>
      <c r="L58" s="84"/>
      <c r="M58" s="84"/>
      <c r="N58" s="84"/>
      <c r="O58" s="85"/>
    </row>
    <row r="59" spans="1:21" ht="31.5" customHeight="1" x14ac:dyDescent="0.15">
      <c r="B59" s="1164"/>
      <c r="C59" s="1165"/>
      <c r="D59" s="1171" t="s">
        <v>26</v>
      </c>
      <c r="E59" s="1172"/>
      <c r="F59" s="1172"/>
      <c r="G59" s="1172"/>
      <c r="H59" s="1172"/>
      <c r="I59" s="1172"/>
      <c r="J59" s="1173"/>
      <c r="K59" s="86"/>
      <c r="L59" s="87"/>
      <c r="M59" s="87"/>
      <c r="N59" s="87"/>
      <c r="O59" s="88"/>
    </row>
    <row r="60" spans="1:21" ht="31.5" customHeight="1" thickBot="1" x14ac:dyDescent="0.2">
      <c r="B60" s="1166"/>
      <c r="C60" s="1167"/>
      <c r="D60" s="1174" t="s">
        <v>27</v>
      </c>
      <c r="E60" s="1175"/>
      <c r="F60" s="1175"/>
      <c r="G60" s="1175"/>
      <c r="H60" s="1175"/>
      <c r="I60" s="1175"/>
      <c r="J60" s="1176"/>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1VNLAfEA8NOjfzmfMKtc/fj2FrWRmCzF88KlhCb/zi03M2MPbcswJ42fVPtkC+U54NmsQnHWNJIJap/MZL0WOw==" saltValue="LKLj8vKGu2ECWunHWWm3/g=="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4" orientation="landscape"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525</v>
      </c>
      <c r="J40" s="103" t="s">
        <v>526</v>
      </c>
      <c r="K40" s="103" t="s">
        <v>527</v>
      </c>
      <c r="L40" s="103" t="s">
        <v>528</v>
      </c>
      <c r="M40" s="104" t="s">
        <v>529</v>
      </c>
    </row>
    <row r="41" spans="2:13" ht="27.75" customHeight="1" x14ac:dyDescent="0.15">
      <c r="B41" s="1197" t="s">
        <v>30</v>
      </c>
      <c r="C41" s="1198"/>
      <c r="D41" s="105"/>
      <c r="E41" s="1199" t="s">
        <v>31</v>
      </c>
      <c r="F41" s="1199"/>
      <c r="G41" s="1199"/>
      <c r="H41" s="1200"/>
      <c r="I41" s="343">
        <v>5200</v>
      </c>
      <c r="J41" s="344">
        <v>5349</v>
      </c>
      <c r="K41" s="344">
        <v>5026</v>
      </c>
      <c r="L41" s="344">
        <v>4853</v>
      </c>
      <c r="M41" s="345">
        <v>4737</v>
      </c>
    </row>
    <row r="42" spans="2:13" ht="27.75" customHeight="1" x14ac:dyDescent="0.15">
      <c r="B42" s="1187"/>
      <c r="C42" s="1188"/>
      <c r="D42" s="106"/>
      <c r="E42" s="1191" t="s">
        <v>32</v>
      </c>
      <c r="F42" s="1191"/>
      <c r="G42" s="1191"/>
      <c r="H42" s="1192"/>
      <c r="I42" s="346" t="s">
        <v>486</v>
      </c>
      <c r="J42" s="347" t="s">
        <v>486</v>
      </c>
      <c r="K42" s="347" t="s">
        <v>486</v>
      </c>
      <c r="L42" s="347" t="s">
        <v>486</v>
      </c>
      <c r="M42" s="348" t="s">
        <v>486</v>
      </c>
    </row>
    <row r="43" spans="2:13" ht="27.75" customHeight="1" x14ac:dyDescent="0.15">
      <c r="B43" s="1187"/>
      <c r="C43" s="1188"/>
      <c r="D43" s="106"/>
      <c r="E43" s="1191" t="s">
        <v>33</v>
      </c>
      <c r="F43" s="1191"/>
      <c r="G43" s="1191"/>
      <c r="H43" s="1192"/>
      <c r="I43" s="346">
        <v>2381</v>
      </c>
      <c r="J43" s="347">
        <v>2333</v>
      </c>
      <c r="K43" s="347">
        <v>2187</v>
      </c>
      <c r="L43" s="347">
        <v>2047</v>
      </c>
      <c r="M43" s="348">
        <v>1416</v>
      </c>
    </row>
    <row r="44" spans="2:13" ht="27.75" customHeight="1" x14ac:dyDescent="0.15">
      <c r="B44" s="1187"/>
      <c r="C44" s="1188"/>
      <c r="D44" s="106"/>
      <c r="E44" s="1191" t="s">
        <v>34</v>
      </c>
      <c r="F44" s="1191"/>
      <c r="G44" s="1191"/>
      <c r="H44" s="1192"/>
      <c r="I44" s="346">
        <v>296</v>
      </c>
      <c r="J44" s="347">
        <v>265</v>
      </c>
      <c r="K44" s="347">
        <v>290</v>
      </c>
      <c r="L44" s="347">
        <v>624</v>
      </c>
      <c r="M44" s="348">
        <v>737</v>
      </c>
    </row>
    <row r="45" spans="2:13" ht="27.75" customHeight="1" x14ac:dyDescent="0.15">
      <c r="B45" s="1187"/>
      <c r="C45" s="1188"/>
      <c r="D45" s="106"/>
      <c r="E45" s="1191" t="s">
        <v>35</v>
      </c>
      <c r="F45" s="1191"/>
      <c r="G45" s="1191"/>
      <c r="H45" s="1192"/>
      <c r="I45" s="346">
        <v>897</v>
      </c>
      <c r="J45" s="347">
        <v>894</v>
      </c>
      <c r="K45" s="347">
        <v>942</v>
      </c>
      <c r="L45" s="347">
        <v>933</v>
      </c>
      <c r="M45" s="348">
        <v>891</v>
      </c>
    </row>
    <row r="46" spans="2:13" ht="27.75" customHeight="1" x14ac:dyDescent="0.15">
      <c r="B46" s="1187"/>
      <c r="C46" s="1188"/>
      <c r="D46" s="107"/>
      <c r="E46" s="1191" t="s">
        <v>36</v>
      </c>
      <c r="F46" s="1191"/>
      <c r="G46" s="1191"/>
      <c r="H46" s="1192"/>
      <c r="I46" s="346">
        <v>9</v>
      </c>
      <c r="J46" s="347" t="s">
        <v>486</v>
      </c>
      <c r="K46" s="347">
        <v>1</v>
      </c>
      <c r="L46" s="347" t="s">
        <v>486</v>
      </c>
      <c r="M46" s="348" t="s">
        <v>486</v>
      </c>
    </row>
    <row r="47" spans="2:13" ht="27.75" customHeight="1" x14ac:dyDescent="0.15">
      <c r="B47" s="1187"/>
      <c r="C47" s="1188"/>
      <c r="D47" s="108"/>
      <c r="E47" s="1201" t="s">
        <v>37</v>
      </c>
      <c r="F47" s="1202"/>
      <c r="G47" s="1202"/>
      <c r="H47" s="1203"/>
      <c r="I47" s="346" t="s">
        <v>486</v>
      </c>
      <c r="J47" s="347" t="s">
        <v>486</v>
      </c>
      <c r="K47" s="347" t="s">
        <v>486</v>
      </c>
      <c r="L47" s="347" t="s">
        <v>486</v>
      </c>
      <c r="M47" s="348" t="s">
        <v>486</v>
      </c>
    </row>
    <row r="48" spans="2:13" ht="27.75" customHeight="1" x14ac:dyDescent="0.15">
      <c r="B48" s="1187"/>
      <c r="C48" s="1188"/>
      <c r="D48" s="106"/>
      <c r="E48" s="1191" t="s">
        <v>38</v>
      </c>
      <c r="F48" s="1191"/>
      <c r="G48" s="1191"/>
      <c r="H48" s="1192"/>
      <c r="I48" s="346" t="s">
        <v>486</v>
      </c>
      <c r="J48" s="347" t="s">
        <v>486</v>
      </c>
      <c r="K48" s="347" t="s">
        <v>486</v>
      </c>
      <c r="L48" s="347" t="s">
        <v>486</v>
      </c>
      <c r="M48" s="348" t="s">
        <v>486</v>
      </c>
    </row>
    <row r="49" spans="2:13" ht="27.75" customHeight="1" x14ac:dyDescent="0.15">
      <c r="B49" s="1189"/>
      <c r="C49" s="1190"/>
      <c r="D49" s="106"/>
      <c r="E49" s="1191" t="s">
        <v>39</v>
      </c>
      <c r="F49" s="1191"/>
      <c r="G49" s="1191"/>
      <c r="H49" s="1192"/>
      <c r="I49" s="346" t="s">
        <v>486</v>
      </c>
      <c r="J49" s="347" t="s">
        <v>486</v>
      </c>
      <c r="K49" s="347" t="s">
        <v>486</v>
      </c>
      <c r="L49" s="347" t="s">
        <v>486</v>
      </c>
      <c r="M49" s="348" t="s">
        <v>486</v>
      </c>
    </row>
    <row r="50" spans="2:13" ht="27.75" customHeight="1" x14ac:dyDescent="0.15">
      <c r="B50" s="1185" t="s">
        <v>40</v>
      </c>
      <c r="C50" s="1186"/>
      <c r="D50" s="109"/>
      <c r="E50" s="1191" t="s">
        <v>41</v>
      </c>
      <c r="F50" s="1191"/>
      <c r="G50" s="1191"/>
      <c r="H50" s="1192"/>
      <c r="I50" s="346">
        <v>2976</v>
      </c>
      <c r="J50" s="347">
        <v>3309</v>
      </c>
      <c r="K50" s="347">
        <v>3315</v>
      </c>
      <c r="L50" s="347">
        <v>3326</v>
      </c>
      <c r="M50" s="348">
        <v>3012</v>
      </c>
    </row>
    <row r="51" spans="2:13" ht="27.75" customHeight="1" x14ac:dyDescent="0.15">
      <c r="B51" s="1187"/>
      <c r="C51" s="1188"/>
      <c r="D51" s="106"/>
      <c r="E51" s="1191" t="s">
        <v>42</v>
      </c>
      <c r="F51" s="1191"/>
      <c r="G51" s="1191"/>
      <c r="H51" s="1192"/>
      <c r="I51" s="346" t="s">
        <v>486</v>
      </c>
      <c r="J51" s="347" t="s">
        <v>486</v>
      </c>
      <c r="K51" s="347" t="s">
        <v>486</v>
      </c>
      <c r="L51" s="347" t="s">
        <v>486</v>
      </c>
      <c r="M51" s="348" t="s">
        <v>486</v>
      </c>
    </row>
    <row r="52" spans="2:13" ht="27.75" customHeight="1" x14ac:dyDescent="0.15">
      <c r="B52" s="1189"/>
      <c r="C52" s="1190"/>
      <c r="D52" s="106"/>
      <c r="E52" s="1191" t="s">
        <v>43</v>
      </c>
      <c r="F52" s="1191"/>
      <c r="G52" s="1191"/>
      <c r="H52" s="1192"/>
      <c r="I52" s="346">
        <v>5098</v>
      </c>
      <c r="J52" s="347">
        <v>5070</v>
      </c>
      <c r="K52" s="347">
        <v>4821</v>
      </c>
      <c r="L52" s="347">
        <v>4755</v>
      </c>
      <c r="M52" s="348">
        <v>4554</v>
      </c>
    </row>
    <row r="53" spans="2:13" ht="27.75" customHeight="1" thickBot="1" x14ac:dyDescent="0.2">
      <c r="B53" s="1193" t="s">
        <v>19</v>
      </c>
      <c r="C53" s="1194"/>
      <c r="D53" s="110"/>
      <c r="E53" s="1195" t="s">
        <v>44</v>
      </c>
      <c r="F53" s="1195"/>
      <c r="G53" s="1195"/>
      <c r="H53" s="1196"/>
      <c r="I53" s="349">
        <v>707</v>
      </c>
      <c r="J53" s="350">
        <v>462</v>
      </c>
      <c r="K53" s="350">
        <v>309</v>
      </c>
      <c r="L53" s="350">
        <v>377</v>
      </c>
      <c r="M53" s="351">
        <v>215</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QDsjvoIySkarohjlm5Ewdr4+XQLikIFy4Fq3tukiYhlEgFiXSluLjKMaetCMbvomzxjxlnCZCfHSxJvBQOWT2Q==" saltValue="aT19MxjpdZ7sxEvJKbpqiA=="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1" orientation="landscape"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527</v>
      </c>
      <c r="G54" s="119" t="s">
        <v>528</v>
      </c>
      <c r="H54" s="120" t="s">
        <v>529</v>
      </c>
    </row>
    <row r="55" spans="2:8" ht="52.5" customHeight="1" x14ac:dyDescent="0.15">
      <c r="B55" s="121"/>
      <c r="C55" s="1212" t="s">
        <v>46</v>
      </c>
      <c r="D55" s="1212"/>
      <c r="E55" s="1213"/>
      <c r="F55" s="352">
        <v>1894</v>
      </c>
      <c r="G55" s="352">
        <v>2003</v>
      </c>
      <c r="H55" s="353">
        <v>1950</v>
      </c>
    </row>
    <row r="56" spans="2:8" ht="52.5" customHeight="1" x14ac:dyDescent="0.15">
      <c r="B56" s="122"/>
      <c r="C56" s="1214" t="s">
        <v>47</v>
      </c>
      <c r="D56" s="1214"/>
      <c r="E56" s="1215"/>
      <c r="F56" s="354">
        <v>57</v>
      </c>
      <c r="G56" s="354">
        <v>74</v>
      </c>
      <c r="H56" s="355">
        <v>88</v>
      </c>
    </row>
    <row r="57" spans="2:8" ht="53.25" customHeight="1" x14ac:dyDescent="0.15">
      <c r="B57" s="122"/>
      <c r="C57" s="1216" t="s">
        <v>48</v>
      </c>
      <c r="D57" s="1216"/>
      <c r="E57" s="1217"/>
      <c r="F57" s="356">
        <v>913</v>
      </c>
      <c r="G57" s="356">
        <v>844</v>
      </c>
      <c r="H57" s="357">
        <v>798</v>
      </c>
    </row>
    <row r="58" spans="2:8" ht="45.75" customHeight="1" x14ac:dyDescent="0.15">
      <c r="B58" s="123"/>
      <c r="C58" s="1204" t="s">
        <v>557</v>
      </c>
      <c r="D58" s="1205"/>
      <c r="E58" s="1206"/>
      <c r="F58" s="358">
        <v>331</v>
      </c>
      <c r="G58" s="358">
        <v>311</v>
      </c>
      <c r="H58" s="359">
        <v>290</v>
      </c>
    </row>
    <row r="59" spans="2:8" ht="45.75" customHeight="1" x14ac:dyDescent="0.15">
      <c r="B59" s="123"/>
      <c r="C59" s="1204" t="s">
        <v>558</v>
      </c>
      <c r="D59" s="1205"/>
      <c r="E59" s="1206"/>
      <c r="F59" s="358">
        <v>215</v>
      </c>
      <c r="G59" s="358">
        <v>230</v>
      </c>
      <c r="H59" s="359">
        <v>214</v>
      </c>
    </row>
    <row r="60" spans="2:8" ht="45.75" customHeight="1" x14ac:dyDescent="0.15">
      <c r="B60" s="123"/>
      <c r="C60" s="1204" t="s">
        <v>559</v>
      </c>
      <c r="D60" s="1205"/>
      <c r="E60" s="1206"/>
      <c r="F60" s="358">
        <v>91</v>
      </c>
      <c r="G60" s="358">
        <v>83</v>
      </c>
      <c r="H60" s="359">
        <v>74</v>
      </c>
    </row>
    <row r="61" spans="2:8" ht="45.75" customHeight="1" x14ac:dyDescent="0.15">
      <c r="B61" s="123"/>
      <c r="C61" s="1204" t="s">
        <v>560</v>
      </c>
      <c r="D61" s="1205"/>
      <c r="E61" s="1206"/>
      <c r="F61" s="358">
        <v>91</v>
      </c>
      <c r="G61" s="358">
        <v>94</v>
      </c>
      <c r="H61" s="359">
        <v>107</v>
      </c>
    </row>
    <row r="62" spans="2:8" ht="45.75" customHeight="1" thickBot="1" x14ac:dyDescent="0.2">
      <c r="B62" s="124"/>
      <c r="C62" s="1207" t="s">
        <v>561</v>
      </c>
      <c r="D62" s="1208"/>
      <c r="E62" s="1209"/>
      <c r="F62" s="360">
        <v>75</v>
      </c>
      <c r="G62" s="360">
        <v>60</v>
      </c>
      <c r="H62" s="361">
        <v>45</v>
      </c>
    </row>
    <row r="63" spans="2:8" ht="52.5" customHeight="1" thickBot="1" x14ac:dyDescent="0.2">
      <c r="B63" s="125"/>
      <c r="C63" s="1210" t="s">
        <v>49</v>
      </c>
      <c r="D63" s="1210"/>
      <c r="E63" s="1211"/>
      <c r="F63" s="362">
        <v>2864</v>
      </c>
      <c r="G63" s="362">
        <v>2921</v>
      </c>
      <c r="H63" s="363">
        <v>2836</v>
      </c>
    </row>
    <row r="64" spans="2:8" x14ac:dyDescent="0.15"/>
  </sheetData>
  <sheetProtection algorithmName="SHA-512" hashValue="S7oLNzsP1waFUqbXFNxwJe8+jFZGG2nUrEmLsjnTuBp2n9yH8tHTgnibGbsoPoom4lwYDhnL1XDZiPKcftlZKg==" saltValue="vG1NeCajibruSKfmIfP6M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8" scale="62" orientation="landscape"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2" customWidth="1"/>
    <col min="2" max="8" width="13.375" style="132" customWidth="1"/>
    <col min="9" max="16384" width="11.125" style="132"/>
  </cols>
  <sheetData>
    <row r="1" spans="1:8" x14ac:dyDescent="0.15">
      <c r="A1" s="126"/>
      <c r="B1" s="127"/>
      <c r="C1" s="128"/>
      <c r="D1" s="129"/>
      <c r="E1" s="130"/>
      <c r="F1" s="130"/>
      <c r="G1" s="130"/>
      <c r="H1" s="131"/>
    </row>
    <row r="2" spans="1:8" x14ac:dyDescent="0.15">
      <c r="A2" s="133"/>
      <c r="B2" s="134"/>
      <c r="C2" s="135"/>
      <c r="D2" s="136" t="s">
        <v>50</v>
      </c>
      <c r="E2" s="137"/>
      <c r="F2" s="138" t="s">
        <v>524</v>
      </c>
      <c r="G2" s="139"/>
      <c r="H2" s="140"/>
    </row>
    <row r="3" spans="1:8" x14ac:dyDescent="0.15">
      <c r="A3" s="136" t="s">
        <v>517</v>
      </c>
      <c r="B3" s="141"/>
      <c r="C3" s="142"/>
      <c r="D3" s="143">
        <v>68167</v>
      </c>
      <c r="E3" s="144"/>
      <c r="F3" s="145">
        <v>94796</v>
      </c>
      <c r="G3" s="146"/>
      <c r="H3" s="147"/>
    </row>
    <row r="4" spans="1:8" x14ac:dyDescent="0.15">
      <c r="A4" s="148"/>
      <c r="B4" s="149"/>
      <c r="C4" s="150"/>
      <c r="D4" s="151">
        <v>42594</v>
      </c>
      <c r="E4" s="152"/>
      <c r="F4" s="153">
        <v>55781</v>
      </c>
      <c r="G4" s="154"/>
      <c r="H4" s="155"/>
    </row>
    <row r="5" spans="1:8" x14ac:dyDescent="0.15">
      <c r="A5" s="136" t="s">
        <v>519</v>
      </c>
      <c r="B5" s="141"/>
      <c r="C5" s="142"/>
      <c r="D5" s="143">
        <v>111016</v>
      </c>
      <c r="E5" s="144"/>
      <c r="F5" s="145">
        <v>85942</v>
      </c>
      <c r="G5" s="146"/>
      <c r="H5" s="147"/>
    </row>
    <row r="6" spans="1:8" x14ac:dyDescent="0.15">
      <c r="A6" s="148"/>
      <c r="B6" s="149"/>
      <c r="C6" s="150"/>
      <c r="D6" s="151">
        <v>46573</v>
      </c>
      <c r="E6" s="152"/>
      <c r="F6" s="153">
        <v>48630</v>
      </c>
      <c r="G6" s="154"/>
      <c r="H6" s="155"/>
    </row>
    <row r="7" spans="1:8" x14ac:dyDescent="0.15">
      <c r="A7" s="136" t="s">
        <v>520</v>
      </c>
      <c r="B7" s="141"/>
      <c r="C7" s="142"/>
      <c r="D7" s="143">
        <v>55329</v>
      </c>
      <c r="E7" s="144"/>
      <c r="F7" s="145">
        <v>95007</v>
      </c>
      <c r="G7" s="146"/>
      <c r="H7" s="147"/>
    </row>
    <row r="8" spans="1:8" x14ac:dyDescent="0.15">
      <c r="A8" s="148"/>
      <c r="B8" s="149"/>
      <c r="C8" s="150"/>
      <c r="D8" s="151">
        <v>30705</v>
      </c>
      <c r="E8" s="152"/>
      <c r="F8" s="153">
        <v>48509</v>
      </c>
      <c r="G8" s="154"/>
      <c r="H8" s="155"/>
    </row>
    <row r="9" spans="1:8" x14ac:dyDescent="0.15">
      <c r="A9" s="136" t="s">
        <v>521</v>
      </c>
      <c r="B9" s="141"/>
      <c r="C9" s="142"/>
      <c r="D9" s="143">
        <v>135495</v>
      </c>
      <c r="E9" s="144"/>
      <c r="F9" s="145">
        <v>98176</v>
      </c>
      <c r="G9" s="146"/>
      <c r="H9" s="147"/>
    </row>
    <row r="10" spans="1:8" x14ac:dyDescent="0.15">
      <c r="A10" s="148"/>
      <c r="B10" s="149"/>
      <c r="C10" s="150"/>
      <c r="D10" s="151">
        <v>88267</v>
      </c>
      <c r="E10" s="152"/>
      <c r="F10" s="153">
        <v>58489</v>
      </c>
      <c r="G10" s="154"/>
      <c r="H10" s="155"/>
    </row>
    <row r="11" spans="1:8" x14ac:dyDescent="0.15">
      <c r="A11" s="136" t="s">
        <v>522</v>
      </c>
      <c r="B11" s="141"/>
      <c r="C11" s="142"/>
      <c r="D11" s="143">
        <v>79167</v>
      </c>
      <c r="E11" s="144"/>
      <c r="F11" s="145">
        <v>119283</v>
      </c>
      <c r="G11" s="146"/>
      <c r="H11" s="147"/>
    </row>
    <row r="12" spans="1:8" x14ac:dyDescent="0.15">
      <c r="A12" s="148"/>
      <c r="B12" s="149"/>
      <c r="C12" s="156"/>
      <c r="D12" s="151">
        <v>31005</v>
      </c>
      <c r="E12" s="152"/>
      <c r="F12" s="153">
        <v>64747</v>
      </c>
      <c r="G12" s="154"/>
      <c r="H12" s="155"/>
    </row>
    <row r="13" spans="1:8" x14ac:dyDescent="0.15">
      <c r="A13" s="136"/>
      <c r="B13" s="141"/>
      <c r="C13" s="157"/>
      <c r="D13" s="158">
        <v>89835</v>
      </c>
      <c r="E13" s="159"/>
      <c r="F13" s="160">
        <v>98641</v>
      </c>
      <c r="G13" s="161"/>
      <c r="H13" s="147"/>
    </row>
    <row r="14" spans="1:8" x14ac:dyDescent="0.15">
      <c r="A14" s="148"/>
      <c r="B14" s="149"/>
      <c r="C14" s="150"/>
      <c r="D14" s="151">
        <v>47829</v>
      </c>
      <c r="E14" s="152"/>
      <c r="F14" s="153">
        <v>55231</v>
      </c>
      <c r="G14" s="154"/>
      <c r="H14" s="155"/>
    </row>
    <row r="17" spans="1:11" x14ac:dyDescent="0.15">
      <c r="A17" s="132" t="s">
        <v>51</v>
      </c>
    </row>
    <row r="18" spans="1:11" x14ac:dyDescent="0.15">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15">
      <c r="A19" s="162" t="s">
        <v>52</v>
      </c>
      <c r="B19" s="162">
        <f>ROUND(VALUE(SUBSTITUTE(実質収支比率等に係る経年分析!F$48,"▲","-")),2)</f>
        <v>6.42</v>
      </c>
      <c r="C19" s="162">
        <f>ROUND(VALUE(SUBSTITUTE(実質収支比率等に係る経年分析!G$48,"▲","-")),2)</f>
        <v>7.82</v>
      </c>
      <c r="D19" s="162">
        <f>ROUND(VALUE(SUBSTITUTE(実質収支比率等に係る経年分析!H$48,"▲","-")),2)</f>
        <v>8.6</v>
      </c>
      <c r="E19" s="162">
        <f>ROUND(VALUE(SUBSTITUTE(実質収支比率等に係る経年分析!I$48,"▲","-")),2)</f>
        <v>9.09</v>
      </c>
      <c r="F19" s="162">
        <f>ROUND(VALUE(SUBSTITUTE(実質収支比率等に係る経年分析!J$48,"▲","-")),2)</f>
        <v>7.41</v>
      </c>
    </row>
    <row r="20" spans="1:11" x14ac:dyDescent="0.15">
      <c r="A20" s="162" t="s">
        <v>53</v>
      </c>
      <c r="B20" s="162">
        <f>ROUND(VALUE(SUBSTITUTE(実質収支比率等に係る経年分析!F$47,"▲","-")),2)</f>
        <v>41.77</v>
      </c>
      <c r="C20" s="162">
        <f>ROUND(VALUE(SUBSTITUTE(実質収支比率等に係る経年分析!G$47,"▲","-")),2)</f>
        <v>46.73</v>
      </c>
      <c r="D20" s="162">
        <f>ROUND(VALUE(SUBSTITUTE(実質収支比率等に係る経年分析!H$47,"▲","-")),2)</f>
        <v>50.24</v>
      </c>
      <c r="E20" s="162">
        <f>ROUND(VALUE(SUBSTITUTE(実質収支比率等に係る経年分析!I$47,"▲","-")),2)</f>
        <v>52.84</v>
      </c>
      <c r="F20" s="162">
        <f>ROUND(VALUE(SUBSTITUTE(実質収支比率等に係る経年分析!J$47,"▲","-")),2)</f>
        <v>50.37</v>
      </c>
    </row>
    <row r="21" spans="1:11" x14ac:dyDescent="0.15">
      <c r="A21" s="162" t="s">
        <v>54</v>
      </c>
      <c r="B21" s="162">
        <f>IF(ISNUMBER(VALUE(SUBSTITUTE(実質収支比率等に係る経年分析!F$49,"▲","-"))),ROUND(VALUE(SUBSTITUTE(実質収支比率等に係る経年分析!F$49,"▲","-")),2),NA())</f>
        <v>3.87</v>
      </c>
      <c r="C21" s="162">
        <f>IF(ISNUMBER(VALUE(SUBSTITUTE(実質収支比率等に係る経年分析!G$49,"▲","-"))),ROUND(VALUE(SUBSTITUTE(実質収支比率等に係る経年分析!G$49,"▲","-")),2),NA())</f>
        <v>9.3000000000000007</v>
      </c>
      <c r="D21" s="162">
        <f>IF(ISNUMBER(VALUE(SUBSTITUTE(実質収支比率等に係る経年分析!H$49,"▲","-"))),ROUND(VALUE(SUBSTITUTE(実質収支比率等に係る経年分析!H$49,"▲","-")),2),NA())</f>
        <v>0.91</v>
      </c>
      <c r="E21" s="162">
        <f>IF(ISNUMBER(VALUE(SUBSTITUTE(実質収支比率等に係る経年分析!I$49,"▲","-"))),ROUND(VALUE(SUBSTITUTE(実質収支比率等に係る経年分析!I$49,"▲","-")),2),NA())</f>
        <v>3.4</v>
      </c>
      <c r="F21" s="162">
        <f>IF(ISNUMBER(VALUE(SUBSTITUTE(実質収支比率等に係る経年分析!J$49,"▲","-"))),ROUND(VALUE(SUBSTITUTE(実質収支比率等に係る経年分析!J$49,"▲","-")),2),NA())</f>
        <v>-2.85</v>
      </c>
    </row>
    <row r="24" spans="1:11" x14ac:dyDescent="0.15">
      <c r="A24" s="132" t="s">
        <v>55</v>
      </c>
    </row>
    <row r="25" spans="1:11" x14ac:dyDescent="0.15">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15">
      <c r="A26" s="163"/>
      <c r="B26" s="163" t="s">
        <v>56</v>
      </c>
      <c r="C26" s="163" t="s">
        <v>57</v>
      </c>
      <c r="D26" s="163" t="s">
        <v>56</v>
      </c>
      <c r="E26" s="163" t="s">
        <v>57</v>
      </c>
      <c r="F26" s="163" t="s">
        <v>56</v>
      </c>
      <c r="G26" s="163" t="s">
        <v>57</v>
      </c>
      <c r="H26" s="163" t="s">
        <v>56</v>
      </c>
      <c r="I26" s="163" t="s">
        <v>57</v>
      </c>
      <c r="J26" s="163" t="s">
        <v>56</v>
      </c>
      <c r="K26" s="163" t="s">
        <v>57</v>
      </c>
    </row>
    <row r="27" spans="1:11" x14ac:dyDescent="0.15">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#N/A</v>
      </c>
      <c r="C27" s="163">
        <f>IF(ROUND(VALUE(SUBSTITUTE(連結実質赤字比率に係る赤字・黒字の構成分析!F$43,"▲", "-")), 2) &gt;= 0, ABS(ROUND(VALUE(SUBSTITUTE(連結実質赤字比率に係る赤字・黒字の構成分析!F$43,"▲", "-")), 2)), NA())</f>
        <v>0.03</v>
      </c>
      <c r="D27" s="163" t="e">
        <f>IF(ROUND(VALUE(SUBSTITUTE(連結実質赤字比率に係る赤字・黒字の構成分析!G$43,"▲", "-")), 2) &lt; 0, ABS(ROUND(VALUE(SUBSTITUTE(連結実質赤字比率に係る赤字・黒字の構成分析!G$43,"▲", "-")), 2)), NA())</f>
        <v>#N/A</v>
      </c>
      <c r="E27" s="163">
        <f>IF(ROUND(VALUE(SUBSTITUTE(連結実質赤字比率に係る赤字・黒字の構成分析!G$43,"▲", "-")), 2) &gt;= 0, ABS(ROUND(VALUE(SUBSTITUTE(連結実質赤字比率に係る赤字・黒字の構成分析!G$43,"▲", "-")), 2)), NA())</f>
        <v>0.03</v>
      </c>
      <c r="F27" s="163" t="e">
        <f>IF(ROUND(VALUE(SUBSTITUTE(連結実質赤字比率に係る赤字・黒字の構成分析!H$43,"▲", "-")), 2) &lt; 0, ABS(ROUND(VALUE(SUBSTITUTE(連結実質赤字比率に係る赤字・黒字の構成分析!H$43,"▲", "-")), 2)), NA())</f>
        <v>#N/A</v>
      </c>
      <c r="G27" s="163">
        <f>IF(ROUND(VALUE(SUBSTITUTE(連結実質赤字比率に係る赤字・黒字の構成分析!H$43,"▲", "-")), 2) &gt;= 0, ABS(ROUND(VALUE(SUBSTITUTE(連結実質赤字比率に係る赤字・黒字の構成分析!H$43,"▲", "-")), 2)), NA())</f>
        <v>0.03</v>
      </c>
      <c r="H27" s="163" t="e">
        <f>IF(ROUND(VALUE(SUBSTITUTE(連結実質赤字比率に係る赤字・黒字の構成分析!I$43,"▲", "-")), 2) &lt; 0, ABS(ROUND(VALUE(SUBSTITUTE(連結実質赤字比率に係る赤字・黒字の構成分析!I$43,"▲", "-")), 2)), NA())</f>
        <v>#N/A</v>
      </c>
      <c r="I27" s="163">
        <f>IF(ROUND(VALUE(SUBSTITUTE(連結実質赤字比率に係る赤字・黒字の構成分析!I$43,"▲", "-")), 2) &gt;= 0, ABS(ROUND(VALUE(SUBSTITUTE(連結実質赤字比率に係る赤字・黒字の構成分析!I$43,"▲", "-")), 2)), NA())</f>
        <v>0.49</v>
      </c>
      <c r="J27" s="163" t="e">
        <f>IF(ROUND(VALUE(SUBSTITUTE(連結実質赤字比率に係る赤字・黒字の構成分析!J$43,"▲", "-")), 2) &lt; 0, ABS(ROUND(VALUE(SUBSTITUTE(連結実質赤字比率に係る赤字・黒字の構成分析!J$43,"▲", "-")), 2)), NA())</f>
        <v>#VALUE!</v>
      </c>
      <c r="K27" s="163" t="e">
        <f>IF(ROUND(VALUE(SUBSTITUTE(連結実質赤字比率に係る赤字・黒字の構成分析!J$43,"▲", "-")), 2) &gt;= 0, ABS(ROUND(VALUE(SUBSTITUTE(連結実質赤字比率に係る赤字・黒字の構成分析!J$43,"▲", "-")), 2)), NA())</f>
        <v>#VALUE!</v>
      </c>
    </row>
    <row r="28" spans="1:11" x14ac:dyDescent="0.15">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15">
      <c r="A29" s="163" t="e">
        <f>IF(連結実質赤字比率に係る赤字・黒字の構成分析!C$41="",NA(),連結実質赤字比率に係る赤字・黒字の構成分析!C$41)</f>
        <v>#N/A</v>
      </c>
      <c r="B29" s="163" t="e">
        <f>IF(ROUND(VALUE(SUBSTITUTE(連結実質赤字比率に係る赤字・黒字の構成分析!F$41,"▲", "-")), 2) &lt; 0, ABS(ROUND(VALUE(SUBSTITUTE(連結実質赤字比率に係る赤字・黒字の構成分析!F$41,"▲", "-")), 2)), NA())</f>
        <v>#VALUE!</v>
      </c>
      <c r="C29" s="163" t="e">
        <f>IF(ROUND(VALUE(SUBSTITUTE(連結実質赤字比率に係る赤字・黒字の構成分析!F$41,"▲", "-")), 2) &gt;= 0, ABS(ROUND(VALUE(SUBSTITUTE(連結実質赤字比率に係る赤字・黒字の構成分析!F$41,"▲", "-")), 2)), NA())</f>
        <v>#VALUE!</v>
      </c>
      <c r="D29" s="163" t="e">
        <f>IF(ROUND(VALUE(SUBSTITUTE(連結実質赤字比率に係る赤字・黒字の構成分析!G$41,"▲", "-")), 2) &lt; 0, ABS(ROUND(VALUE(SUBSTITUTE(連結実質赤字比率に係る赤字・黒字の構成分析!G$41,"▲", "-")), 2)), NA())</f>
        <v>#VALUE!</v>
      </c>
      <c r="E29" s="163" t="e">
        <f>IF(ROUND(VALUE(SUBSTITUTE(連結実質赤字比率に係る赤字・黒字の構成分析!G$41,"▲", "-")), 2) &gt;= 0, ABS(ROUND(VALUE(SUBSTITUTE(連結実質赤字比率に係る赤字・黒字の構成分析!G$41,"▲", "-")), 2)), NA())</f>
        <v>#VALUE!</v>
      </c>
      <c r="F29" s="163" t="e">
        <f>IF(ROUND(VALUE(SUBSTITUTE(連結実質赤字比率に係る赤字・黒字の構成分析!H$41,"▲", "-")), 2) &lt; 0, ABS(ROUND(VALUE(SUBSTITUTE(連結実質赤字比率に係る赤字・黒字の構成分析!H$41,"▲", "-")), 2)), NA())</f>
        <v>#VALUE!</v>
      </c>
      <c r="G29" s="163" t="e">
        <f>IF(ROUND(VALUE(SUBSTITUTE(連結実質赤字比率に係る赤字・黒字の構成分析!H$41,"▲", "-")), 2) &gt;= 0, ABS(ROUND(VALUE(SUBSTITUTE(連結実質赤字比率に係る赤字・黒字の構成分析!H$41,"▲", "-")), 2)), NA())</f>
        <v>#VALUE!</v>
      </c>
      <c r="H29" s="163" t="e">
        <f>IF(ROUND(VALUE(SUBSTITUTE(連結実質赤字比率に係る赤字・黒字の構成分析!I$41,"▲", "-")), 2) &lt; 0, ABS(ROUND(VALUE(SUBSTITUTE(連結実質赤字比率に係る赤字・黒字の構成分析!I$41,"▲", "-")), 2)), NA())</f>
        <v>#VALUE!</v>
      </c>
      <c r="I29" s="163" t="e">
        <f>IF(ROUND(VALUE(SUBSTITUTE(連結実質赤字比率に係る赤字・黒字の構成分析!I$41,"▲", "-")), 2) &gt;= 0, ABS(ROUND(VALUE(SUBSTITUTE(連結実質赤字比率に係る赤字・黒字の構成分析!I$41,"▲", "-")), 2)), NA())</f>
        <v>#VALUE!</v>
      </c>
      <c r="J29" s="163" t="e">
        <f>IF(ROUND(VALUE(SUBSTITUTE(連結実質赤字比率に係る赤字・黒字の構成分析!J$41,"▲", "-")), 2) &lt; 0, ABS(ROUND(VALUE(SUBSTITUTE(連結実質赤字比率に係る赤字・黒字の構成分析!J$41,"▲", "-")), 2)), NA())</f>
        <v>#VALUE!</v>
      </c>
      <c r="K29" s="163" t="e">
        <f>IF(ROUND(VALUE(SUBSTITUTE(連結実質赤字比率に係る赤字・黒字の構成分析!J$41,"▲", "-")), 2) &gt;= 0, ABS(ROUND(VALUE(SUBSTITUTE(連結実質赤字比率に係る赤字・黒字の構成分析!J$41,"▲", "-")), 2)), NA())</f>
        <v>#VALUE!</v>
      </c>
    </row>
    <row r="30" spans="1:11" x14ac:dyDescent="0.15">
      <c r="A30" s="163" t="e">
        <f>IF(連結実質赤字比率に係る赤字・黒字の構成分析!C$40="",NA(),連結実質赤字比率に係る赤字・黒字の構成分析!C$40)</f>
        <v>#N/A</v>
      </c>
      <c r="B30" s="163" t="e">
        <f>IF(ROUND(VALUE(SUBSTITUTE(連結実質赤字比率に係る赤字・黒字の構成分析!F$40,"▲", "-")), 2) &lt; 0, ABS(ROUND(VALUE(SUBSTITUTE(連結実質赤字比率に係る赤字・黒字の構成分析!F$40,"▲", "-")), 2)), NA())</f>
        <v>#VALUE!</v>
      </c>
      <c r="C30" s="163" t="e">
        <f>IF(ROUND(VALUE(SUBSTITUTE(連結実質赤字比率に係る赤字・黒字の構成分析!F$40,"▲", "-")), 2) &gt;= 0, ABS(ROUND(VALUE(SUBSTITUTE(連結実質赤字比率に係る赤字・黒字の構成分析!F$40,"▲", "-")), 2)), NA())</f>
        <v>#VALUE!</v>
      </c>
      <c r="D30" s="163" t="e">
        <f>IF(ROUND(VALUE(SUBSTITUTE(連結実質赤字比率に係る赤字・黒字の構成分析!G$40,"▲", "-")), 2) &lt; 0, ABS(ROUND(VALUE(SUBSTITUTE(連結実質赤字比率に係る赤字・黒字の構成分析!G$40,"▲", "-")), 2)), NA())</f>
        <v>#VALUE!</v>
      </c>
      <c r="E30" s="163" t="e">
        <f>IF(ROUND(VALUE(SUBSTITUTE(連結実質赤字比率に係る赤字・黒字の構成分析!G$40,"▲", "-")), 2) &gt;= 0, ABS(ROUND(VALUE(SUBSTITUTE(連結実質赤字比率に係る赤字・黒字の構成分析!G$40,"▲", "-")), 2)), NA())</f>
        <v>#VALUE!</v>
      </c>
      <c r="F30" s="163" t="e">
        <f>IF(ROUND(VALUE(SUBSTITUTE(連結実質赤字比率に係る赤字・黒字の構成分析!H$40,"▲", "-")), 2) &lt; 0, ABS(ROUND(VALUE(SUBSTITUTE(連結実質赤字比率に係る赤字・黒字の構成分析!H$40,"▲", "-")), 2)), NA())</f>
        <v>#VALUE!</v>
      </c>
      <c r="G30" s="163" t="e">
        <f>IF(ROUND(VALUE(SUBSTITUTE(連結実質赤字比率に係る赤字・黒字の構成分析!H$40,"▲", "-")), 2) &gt;= 0, ABS(ROUND(VALUE(SUBSTITUTE(連結実質赤字比率に係る赤字・黒字の構成分析!H$40,"▲", "-")), 2)), NA())</f>
        <v>#VALUE!</v>
      </c>
      <c r="H30" s="163" t="e">
        <f>IF(ROUND(VALUE(SUBSTITUTE(連結実質赤字比率に係る赤字・黒字の構成分析!I$40,"▲", "-")), 2) &lt; 0, ABS(ROUND(VALUE(SUBSTITUTE(連結実質赤字比率に係る赤字・黒字の構成分析!I$40,"▲", "-")), 2)), NA())</f>
        <v>#VALUE!</v>
      </c>
      <c r="I30" s="163" t="e">
        <f>IF(ROUND(VALUE(SUBSTITUTE(連結実質赤字比率に係る赤字・黒字の構成分析!I$40,"▲", "-")), 2) &gt;= 0, ABS(ROUND(VALUE(SUBSTITUTE(連結実質赤字比率に係る赤字・黒字の構成分析!I$40,"▲", "-")), 2)), NA())</f>
        <v>#VALUE!</v>
      </c>
      <c r="J30" s="163" t="e">
        <f>IF(ROUND(VALUE(SUBSTITUTE(連結実質赤字比率に係る赤字・黒字の構成分析!J$40,"▲", "-")), 2) &lt; 0, ABS(ROUND(VALUE(SUBSTITUTE(連結実質赤字比率に係る赤字・黒字の構成分析!J$40,"▲", "-")), 2)), NA())</f>
        <v>#VALUE!</v>
      </c>
      <c r="K30" s="163" t="e">
        <f>IF(ROUND(VALUE(SUBSTITUTE(連結実質赤字比率に係る赤字・黒字の構成分析!J$40,"▲", "-")), 2) &gt;= 0, ABS(ROUND(VALUE(SUBSTITUTE(連結実質赤字比率に係る赤字・黒字の構成分析!J$40,"▲", "-")), 2)), NA())</f>
        <v>#VALUE!</v>
      </c>
    </row>
    <row r="31" spans="1:11" x14ac:dyDescent="0.15">
      <c r="A31" s="163" t="str">
        <f>IF(連結実質赤字比率に係る赤字・黒字の構成分析!C$39="",NA(),連結実質赤字比率に係る赤字・黒字の構成分析!C$39)</f>
        <v>後期高齢者医療特別会計</v>
      </c>
      <c r="B31" s="163" t="e">
        <f>IF(ROUND(VALUE(SUBSTITUTE(連結実質赤字比率に係る赤字・黒字の構成分析!F$39,"▲", "-")), 2) &lt; 0, ABS(ROUND(VALUE(SUBSTITUTE(連結実質赤字比率に係る赤字・黒字の構成分析!F$39,"▲", "-")), 2)), NA())</f>
        <v>#N/A</v>
      </c>
      <c r="C31" s="163">
        <f>IF(ROUND(VALUE(SUBSTITUTE(連結実質赤字比率に係る赤字・黒字の構成分析!F$39,"▲", "-")), 2) &gt;= 0, ABS(ROUND(VALUE(SUBSTITUTE(連結実質赤字比率に係る赤字・黒字の構成分析!F$39,"▲", "-")), 2)), NA())</f>
        <v>0.02</v>
      </c>
      <c r="D31" s="163" t="e">
        <f>IF(ROUND(VALUE(SUBSTITUTE(連結実質赤字比率に係る赤字・黒字の構成分析!G$39,"▲", "-")), 2) &lt; 0, ABS(ROUND(VALUE(SUBSTITUTE(連結実質赤字比率に係る赤字・黒字の構成分析!G$39,"▲", "-")), 2)), NA())</f>
        <v>#N/A</v>
      </c>
      <c r="E31" s="163">
        <f>IF(ROUND(VALUE(SUBSTITUTE(連結実質赤字比率に係る赤字・黒字の構成分析!G$39,"▲", "-")), 2) &gt;= 0, ABS(ROUND(VALUE(SUBSTITUTE(連結実質赤字比率に係る赤字・黒字の構成分析!G$39,"▲", "-")), 2)), NA())</f>
        <v>0.06</v>
      </c>
      <c r="F31" s="163" t="e">
        <f>IF(ROUND(VALUE(SUBSTITUTE(連結実質赤字比率に係る赤字・黒字の構成分析!H$39,"▲", "-")), 2) &lt; 0, ABS(ROUND(VALUE(SUBSTITUTE(連結実質赤字比率に係る赤字・黒字の構成分析!H$39,"▲", "-")), 2)), NA())</f>
        <v>#N/A</v>
      </c>
      <c r="G31" s="163">
        <f>IF(ROUND(VALUE(SUBSTITUTE(連結実質赤字比率に係る赤字・黒字の構成分析!H$39,"▲", "-")), 2) &gt;= 0, ABS(ROUND(VALUE(SUBSTITUTE(連結実質赤字比率に係る赤字・黒字の構成分析!H$39,"▲", "-")), 2)), NA())</f>
        <v>0.1</v>
      </c>
      <c r="H31" s="163" t="e">
        <f>IF(ROUND(VALUE(SUBSTITUTE(連結実質赤字比率に係る赤字・黒字の構成分析!I$39,"▲", "-")), 2) &lt; 0, ABS(ROUND(VALUE(SUBSTITUTE(連結実質赤字比率に係る赤字・黒字の構成分析!I$39,"▲", "-")), 2)), NA())</f>
        <v>#N/A</v>
      </c>
      <c r="I31" s="163">
        <f>IF(ROUND(VALUE(SUBSTITUTE(連結実質赤字比率に係る赤字・黒字の構成分析!I$39,"▲", "-")), 2) &gt;= 0, ABS(ROUND(VALUE(SUBSTITUTE(連結実質赤字比率に係る赤字・黒字の構成分析!I$39,"▲", "-")), 2)), NA())</f>
        <v>0.11</v>
      </c>
      <c r="J31" s="163" t="e">
        <f>IF(ROUND(VALUE(SUBSTITUTE(連結実質赤字比率に係る赤字・黒字の構成分析!J$39,"▲", "-")), 2) &lt; 0, ABS(ROUND(VALUE(SUBSTITUTE(連結実質赤字比率に係る赤字・黒字の構成分析!J$39,"▲", "-")), 2)), NA())</f>
        <v>#N/A</v>
      </c>
      <c r="K31" s="163">
        <f>IF(ROUND(VALUE(SUBSTITUTE(連結実質赤字比率に係る赤字・黒字の構成分析!J$39,"▲", "-")), 2) &gt;= 0, ABS(ROUND(VALUE(SUBSTITUTE(連結実質赤字比率に係る赤字・黒字の構成分析!J$39,"▲", "-")), 2)), NA())</f>
        <v>0.15</v>
      </c>
    </row>
    <row r="32" spans="1:11" x14ac:dyDescent="0.15">
      <c r="A32" s="163" t="str">
        <f>IF(連結実質赤字比率に係る赤字・黒字の構成分析!C$38="",NA(),連結実質赤字比率に係る赤字・黒字の構成分析!C$38)</f>
        <v>甘楽町下水道事業会計</v>
      </c>
      <c r="B32" s="163" t="e">
        <f>IF(ROUND(VALUE(SUBSTITUTE(連結実質赤字比率に係る赤字・黒字の構成分析!F$38,"▲", "-")), 2) &lt; 0, ABS(ROUND(VALUE(SUBSTITUTE(連結実質赤字比率に係る赤字・黒字の構成分析!F$38,"▲", "-")), 2)), NA())</f>
        <v>#VALUE!</v>
      </c>
      <c r="C32" s="163" t="e">
        <f>IF(ROUND(VALUE(SUBSTITUTE(連結実質赤字比率に係る赤字・黒字の構成分析!F$38,"▲", "-")), 2) &gt;= 0, ABS(ROUND(VALUE(SUBSTITUTE(連結実質赤字比率に係る赤字・黒字の構成分析!F$38,"▲", "-")), 2)), NA())</f>
        <v>#VALUE!</v>
      </c>
      <c r="D32" s="163" t="e">
        <f>IF(ROUND(VALUE(SUBSTITUTE(連結実質赤字比率に係る赤字・黒字の構成分析!G$38,"▲", "-")), 2) &lt; 0, ABS(ROUND(VALUE(SUBSTITUTE(連結実質赤字比率に係る赤字・黒字の構成分析!G$38,"▲", "-")), 2)), NA())</f>
        <v>#VALUE!</v>
      </c>
      <c r="E32" s="163" t="e">
        <f>IF(ROUND(VALUE(SUBSTITUTE(連結実質赤字比率に係る赤字・黒字の構成分析!G$38,"▲", "-")), 2) &gt;= 0, ABS(ROUND(VALUE(SUBSTITUTE(連結実質赤字比率に係る赤字・黒字の構成分析!G$38,"▲", "-")), 2)), NA())</f>
        <v>#VALUE!</v>
      </c>
      <c r="F32" s="163" t="e">
        <f>IF(ROUND(VALUE(SUBSTITUTE(連結実質赤字比率に係る赤字・黒字の構成分析!H$38,"▲", "-")), 2) &lt; 0, ABS(ROUND(VALUE(SUBSTITUTE(連結実質赤字比率に係る赤字・黒字の構成分析!H$38,"▲", "-")), 2)), NA())</f>
        <v>#VALUE!</v>
      </c>
      <c r="G32" s="163" t="e">
        <f>IF(ROUND(VALUE(SUBSTITUTE(連結実質赤字比率に係る赤字・黒字の構成分析!H$38,"▲", "-")), 2) &gt;= 0, ABS(ROUND(VALUE(SUBSTITUTE(連結実質赤字比率に係る赤字・黒字の構成分析!H$38,"▲", "-")), 2)), NA())</f>
        <v>#VALUE!</v>
      </c>
      <c r="H32" s="163" t="e">
        <f>IF(ROUND(VALUE(SUBSTITUTE(連結実質赤字比率に係る赤字・黒字の構成分析!I$38,"▲", "-")), 2) &lt; 0, ABS(ROUND(VALUE(SUBSTITUTE(連結実質赤字比率に係る赤字・黒字の構成分析!I$38,"▲", "-")), 2)), NA())</f>
        <v>#VALUE!</v>
      </c>
      <c r="I32" s="163" t="e">
        <f>IF(ROUND(VALUE(SUBSTITUTE(連結実質赤字比率に係る赤字・黒字の構成分析!I$38,"▲", "-")), 2) &gt;= 0, ABS(ROUND(VALUE(SUBSTITUTE(連結実質赤字比率に係る赤字・黒字の構成分析!I$38,"▲", "-")), 2)), NA())</f>
        <v>#VALUE!</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0.39</v>
      </c>
    </row>
    <row r="33" spans="1:16" x14ac:dyDescent="0.15">
      <c r="A33" s="163" t="str">
        <f>IF(連結実質赤字比率に係る赤字・黒字の構成分析!C$37="",NA(),連結実質赤字比率に係る赤字・黒字の構成分析!C$37)</f>
        <v>国民健康保険事業特別会計</v>
      </c>
      <c r="B33" s="163" t="e">
        <f>IF(ROUND(VALUE(SUBSTITUTE(連結実質赤字比率に係る赤字・黒字の構成分析!F$37,"▲", "-")), 2) &lt; 0, ABS(ROUND(VALUE(SUBSTITUTE(連結実質赤字比率に係る赤字・黒字の構成分析!F$37,"▲", "-")), 2)), NA())</f>
        <v>#N/A</v>
      </c>
      <c r="C33" s="163">
        <f>IF(ROUND(VALUE(SUBSTITUTE(連結実質赤字比率に係る赤字・黒字の構成分析!F$37,"▲", "-")), 2) &gt;= 0, ABS(ROUND(VALUE(SUBSTITUTE(連結実質赤字比率に係る赤字・黒字の構成分析!F$37,"▲", "-")), 2)), NA())</f>
        <v>1.77</v>
      </c>
      <c r="D33" s="163" t="e">
        <f>IF(ROUND(VALUE(SUBSTITUTE(連結実質赤字比率に係る赤字・黒字の構成分析!G$37,"▲", "-")), 2) &lt; 0, ABS(ROUND(VALUE(SUBSTITUTE(連結実質赤字比率に係る赤字・黒字の構成分析!G$37,"▲", "-")), 2)), NA())</f>
        <v>#N/A</v>
      </c>
      <c r="E33" s="163">
        <f>IF(ROUND(VALUE(SUBSTITUTE(連結実質赤字比率に係る赤字・黒字の構成分析!G$37,"▲", "-")), 2) &gt;= 0, ABS(ROUND(VALUE(SUBSTITUTE(連結実質赤字比率に係る赤字・黒字の構成分析!G$37,"▲", "-")), 2)), NA())</f>
        <v>1.51</v>
      </c>
      <c r="F33" s="163" t="e">
        <f>IF(ROUND(VALUE(SUBSTITUTE(連結実質赤字比率に係る赤字・黒字の構成分析!H$37,"▲", "-")), 2) &lt; 0, ABS(ROUND(VALUE(SUBSTITUTE(連結実質赤字比率に係る赤字・黒字の構成分析!H$37,"▲", "-")), 2)), NA())</f>
        <v>#N/A</v>
      </c>
      <c r="G33" s="163">
        <f>IF(ROUND(VALUE(SUBSTITUTE(連結実質赤字比率に係る赤字・黒字の構成分析!H$37,"▲", "-")), 2) &gt;= 0, ABS(ROUND(VALUE(SUBSTITUTE(連結実質赤字比率に係る赤字・黒字の構成分析!H$37,"▲", "-")), 2)), NA())</f>
        <v>1.53</v>
      </c>
      <c r="H33" s="163" t="e">
        <f>IF(ROUND(VALUE(SUBSTITUTE(連結実質赤字比率に係る赤字・黒字の構成分析!I$37,"▲", "-")), 2) &lt; 0, ABS(ROUND(VALUE(SUBSTITUTE(連結実質赤字比率に係る赤字・黒字の構成分析!I$37,"▲", "-")), 2)), NA())</f>
        <v>#N/A</v>
      </c>
      <c r="I33" s="163">
        <f>IF(ROUND(VALUE(SUBSTITUTE(連結実質赤字比率に係る赤字・黒字の構成分析!I$37,"▲", "-")), 2) &gt;= 0, ABS(ROUND(VALUE(SUBSTITUTE(連結実質赤字比率に係る赤字・黒字の構成分析!I$37,"▲", "-")), 2)), NA())</f>
        <v>1.51</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0.57999999999999996</v>
      </c>
    </row>
    <row r="34" spans="1:16" x14ac:dyDescent="0.15">
      <c r="A34" s="163" t="str">
        <f>IF(連結実質赤字比率に係る赤字・黒字の構成分析!C$36="",NA(),連結実質赤字比率に係る赤字・黒字の構成分析!C$36)</f>
        <v>介護保険事業特別会計</v>
      </c>
      <c r="B34" s="163" t="e">
        <f>IF(ROUND(VALUE(SUBSTITUTE(連結実質赤字比率に係る赤字・黒字の構成分析!F$36,"▲", "-")), 2) &lt; 0, ABS(ROUND(VALUE(SUBSTITUTE(連結実質赤字比率に係る赤字・黒字の構成分析!F$36,"▲", "-")), 2)), NA())</f>
        <v>#N/A</v>
      </c>
      <c r="C34" s="163">
        <f>IF(ROUND(VALUE(SUBSTITUTE(連結実質赤字比率に係る赤字・黒字の構成分析!F$36,"▲", "-")), 2) &gt;= 0, ABS(ROUND(VALUE(SUBSTITUTE(連結実質赤字比率に係る赤字・黒字の構成分析!F$36,"▲", "-")), 2)), NA())</f>
        <v>0.93</v>
      </c>
      <c r="D34" s="163" t="e">
        <f>IF(ROUND(VALUE(SUBSTITUTE(連結実質赤字比率に係る赤字・黒字の構成分析!G$36,"▲", "-")), 2) &lt; 0, ABS(ROUND(VALUE(SUBSTITUTE(連結実質赤字比率に係る赤字・黒字の構成分析!G$36,"▲", "-")), 2)), NA())</f>
        <v>#N/A</v>
      </c>
      <c r="E34" s="163">
        <f>IF(ROUND(VALUE(SUBSTITUTE(連結実質赤字比率に係る赤字・黒字の構成分析!G$36,"▲", "-")), 2) &gt;= 0, ABS(ROUND(VALUE(SUBSTITUTE(連結実質赤字比率に係る赤字・黒字の構成分析!G$36,"▲", "-")), 2)), NA())</f>
        <v>2.04</v>
      </c>
      <c r="F34" s="163" t="e">
        <f>IF(ROUND(VALUE(SUBSTITUTE(連結実質赤字比率に係る赤字・黒字の構成分析!H$36,"▲", "-")), 2) &lt; 0, ABS(ROUND(VALUE(SUBSTITUTE(連結実質赤字比率に係る赤字・黒字の構成分析!H$36,"▲", "-")), 2)), NA())</f>
        <v>#N/A</v>
      </c>
      <c r="G34" s="163">
        <f>IF(ROUND(VALUE(SUBSTITUTE(連結実質赤字比率に係る赤字・黒字の構成分析!H$36,"▲", "-")), 2) &gt;= 0, ABS(ROUND(VALUE(SUBSTITUTE(連結実質赤字比率に係る赤字・黒字の構成分析!H$36,"▲", "-")), 2)), NA())</f>
        <v>2.35</v>
      </c>
      <c r="H34" s="163" t="e">
        <f>IF(ROUND(VALUE(SUBSTITUTE(連結実質赤字比率に係る赤字・黒字の構成分析!I$36,"▲", "-")), 2) &lt; 0, ABS(ROUND(VALUE(SUBSTITUTE(連結実質赤字比率に係る赤字・黒字の構成分析!I$36,"▲", "-")), 2)), NA())</f>
        <v>#N/A</v>
      </c>
      <c r="I34" s="163">
        <f>IF(ROUND(VALUE(SUBSTITUTE(連結実質赤字比率に係る赤字・黒字の構成分析!I$36,"▲", "-")), 2) &gt;= 0, ABS(ROUND(VALUE(SUBSTITUTE(連結実質赤字比率に係る赤字・黒字の構成分析!I$36,"▲", "-")), 2)), NA())</f>
        <v>4.01</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4.1500000000000004</v>
      </c>
    </row>
    <row r="35" spans="1:16" x14ac:dyDescent="0.15">
      <c r="A35" s="163" t="str">
        <f>IF(連結実質赤字比率に係る赤字・黒字の構成分析!C$35="",NA(),連結実質赤字比率に係る赤字・黒字の構成分析!C$35)</f>
        <v>一般会計</v>
      </c>
      <c r="B35" s="163" t="e">
        <f>IF(ROUND(VALUE(SUBSTITUTE(連結実質赤字比率に係る赤字・黒字の構成分析!F$35,"▲", "-")), 2) &lt; 0, ABS(ROUND(VALUE(SUBSTITUTE(連結実質赤字比率に係る赤字・黒字の構成分析!F$35,"▲", "-")), 2)), NA())</f>
        <v>#N/A</v>
      </c>
      <c r="C35" s="163">
        <f>IF(ROUND(VALUE(SUBSTITUTE(連結実質赤字比率に係る赤字・黒字の構成分析!F$35,"▲", "-")), 2) &gt;= 0, ABS(ROUND(VALUE(SUBSTITUTE(連結実質赤字比率に係る赤字・黒字の構成分析!F$35,"▲", "-")), 2)), NA())</f>
        <v>6.41</v>
      </c>
      <c r="D35" s="163" t="e">
        <f>IF(ROUND(VALUE(SUBSTITUTE(連結実質赤字比率に係る赤字・黒字の構成分析!G$35,"▲", "-")), 2) &lt; 0, ABS(ROUND(VALUE(SUBSTITUTE(連結実質赤字比率に係る赤字・黒字の構成分析!G$35,"▲", "-")), 2)), NA())</f>
        <v>#N/A</v>
      </c>
      <c r="E35" s="163">
        <f>IF(ROUND(VALUE(SUBSTITUTE(連結実質赤字比率に係る赤字・黒字の構成分析!G$35,"▲", "-")), 2) &gt;= 0, ABS(ROUND(VALUE(SUBSTITUTE(連結実質赤字比率に係る赤字・黒字の構成分析!G$35,"▲", "-")), 2)), NA())</f>
        <v>7.82</v>
      </c>
      <c r="F35" s="163" t="e">
        <f>IF(ROUND(VALUE(SUBSTITUTE(連結実質赤字比率に係る赤字・黒字の構成分析!H$35,"▲", "-")), 2) &lt; 0, ABS(ROUND(VALUE(SUBSTITUTE(連結実質赤字比率に係る赤字・黒字の構成分析!H$35,"▲", "-")), 2)), NA())</f>
        <v>#N/A</v>
      </c>
      <c r="G35" s="163">
        <f>IF(ROUND(VALUE(SUBSTITUTE(連結実質赤字比率に係る赤字・黒字の構成分析!H$35,"▲", "-")), 2) &gt;= 0, ABS(ROUND(VALUE(SUBSTITUTE(連結実質赤字比率に係る赤字・黒字の構成分析!H$35,"▲", "-")), 2)), NA())</f>
        <v>8.6</v>
      </c>
      <c r="H35" s="163" t="e">
        <f>IF(ROUND(VALUE(SUBSTITUTE(連結実質赤字比率に係る赤字・黒字の構成分析!I$35,"▲", "-")), 2) &lt; 0, ABS(ROUND(VALUE(SUBSTITUTE(連結実質赤字比率に係る赤字・黒字の構成分析!I$35,"▲", "-")), 2)), NA())</f>
        <v>#N/A</v>
      </c>
      <c r="I35" s="163">
        <f>IF(ROUND(VALUE(SUBSTITUTE(連結実質赤字比率に係る赤字・黒字の構成分析!I$35,"▲", "-")), 2) &gt;= 0, ABS(ROUND(VALUE(SUBSTITUTE(連結実質赤字比率に係る赤字・黒字の構成分析!I$35,"▲", "-")), 2)), NA())</f>
        <v>9.08</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7.4</v>
      </c>
    </row>
    <row r="36" spans="1:16" x14ac:dyDescent="0.15">
      <c r="A36" s="163" t="str">
        <f>IF(連結実質赤字比率に係る赤字・黒字の構成分析!C$34="",NA(),連結実質赤字比率に係る赤字・黒字の構成分析!C$34)</f>
        <v>甘楽町水道事業会計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10.96</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10.5</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12.04</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12.89</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13.42</v>
      </c>
    </row>
    <row r="39" spans="1:16" x14ac:dyDescent="0.15">
      <c r="A39" s="132" t="s">
        <v>58</v>
      </c>
    </row>
    <row r="40" spans="1:16" x14ac:dyDescent="0.15">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15">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15">
      <c r="A42" s="164" t="s">
        <v>61</v>
      </c>
      <c r="B42" s="164"/>
      <c r="C42" s="164"/>
      <c r="D42" s="164">
        <f>'実質公債費比率（分子）の構造'!K$52</f>
        <v>456</v>
      </c>
      <c r="E42" s="164"/>
      <c r="F42" s="164"/>
      <c r="G42" s="164">
        <f>'実質公債費比率（分子）の構造'!L$52</f>
        <v>457</v>
      </c>
      <c r="H42" s="164"/>
      <c r="I42" s="164"/>
      <c r="J42" s="164">
        <f>'実質公債費比率（分子）の構造'!M$52</f>
        <v>449</v>
      </c>
      <c r="K42" s="164"/>
      <c r="L42" s="164"/>
      <c r="M42" s="164">
        <f>'実質公債費比率（分子）の構造'!N$52</f>
        <v>435</v>
      </c>
      <c r="N42" s="164"/>
      <c r="O42" s="164"/>
      <c r="P42" s="164">
        <f>'実質公債費比率（分子）の構造'!O$52</f>
        <v>435</v>
      </c>
    </row>
    <row r="43" spans="1:16" x14ac:dyDescent="0.15">
      <c r="A43" s="164" t="s">
        <v>16</v>
      </c>
      <c r="B43" s="164" t="str">
        <f>'実質公債費比率（分子）の構造'!K$51</f>
        <v>-</v>
      </c>
      <c r="C43" s="164"/>
      <c r="D43" s="164"/>
      <c r="E43" s="164" t="str">
        <f>'実質公債費比率（分子）の構造'!L$51</f>
        <v>-</v>
      </c>
      <c r="F43" s="164"/>
      <c r="G43" s="164"/>
      <c r="H43" s="164" t="str">
        <f>'実質公債費比率（分子）の構造'!M$51</f>
        <v>-</v>
      </c>
      <c r="I43" s="164"/>
      <c r="J43" s="164"/>
      <c r="K43" s="164" t="str">
        <f>'実質公債費比率（分子）の構造'!N$51</f>
        <v>-</v>
      </c>
      <c r="L43" s="164"/>
      <c r="M43" s="164"/>
      <c r="N43" s="164" t="str">
        <f>'実質公債費比率（分子）の構造'!O$51</f>
        <v>-</v>
      </c>
      <c r="O43" s="164"/>
      <c r="P43" s="164"/>
    </row>
    <row r="44" spans="1:16" x14ac:dyDescent="0.15">
      <c r="A44" s="164" t="s">
        <v>62</v>
      </c>
      <c r="B44" s="164" t="str">
        <f>'実質公債費比率（分子）の構造'!K$50</f>
        <v>-</v>
      </c>
      <c r="C44" s="164"/>
      <c r="D44" s="164"/>
      <c r="E44" s="164" t="str">
        <f>'実質公債費比率（分子）の構造'!L$50</f>
        <v>-</v>
      </c>
      <c r="F44" s="164"/>
      <c r="G44" s="164"/>
      <c r="H44" s="164" t="str">
        <f>'実質公債費比率（分子）の構造'!M$50</f>
        <v>-</v>
      </c>
      <c r="I44" s="164"/>
      <c r="J44" s="164"/>
      <c r="K44" s="164" t="str">
        <f>'実質公債費比率（分子）の構造'!N$50</f>
        <v>-</v>
      </c>
      <c r="L44" s="164"/>
      <c r="M44" s="164"/>
      <c r="N44" s="164" t="str">
        <f>'実質公債費比率（分子）の構造'!O$50</f>
        <v>-</v>
      </c>
      <c r="O44" s="164"/>
      <c r="P44" s="164"/>
    </row>
    <row r="45" spans="1:16" x14ac:dyDescent="0.15">
      <c r="A45" s="164" t="s">
        <v>63</v>
      </c>
      <c r="B45" s="164">
        <f>'実質公債費比率（分子）の構造'!K$49</f>
        <v>36</v>
      </c>
      <c r="C45" s="164"/>
      <c r="D45" s="164"/>
      <c r="E45" s="164">
        <f>'実質公債費比率（分子）の構造'!L$49</f>
        <v>42</v>
      </c>
      <c r="F45" s="164"/>
      <c r="G45" s="164"/>
      <c r="H45" s="164">
        <f>'実質公債費比率（分子）の構造'!M$49</f>
        <v>47</v>
      </c>
      <c r="I45" s="164"/>
      <c r="J45" s="164"/>
      <c r="K45" s="164">
        <f>'実質公債費比率（分子）の構造'!N$49</f>
        <v>41</v>
      </c>
      <c r="L45" s="164"/>
      <c r="M45" s="164"/>
      <c r="N45" s="164">
        <f>'実質公債費比率（分子）の構造'!O$49</f>
        <v>43</v>
      </c>
      <c r="O45" s="164"/>
      <c r="P45" s="164"/>
    </row>
    <row r="46" spans="1:16" x14ac:dyDescent="0.15">
      <c r="A46" s="164" t="s">
        <v>64</v>
      </c>
      <c r="B46" s="164">
        <f>'実質公債費比率（分子）の構造'!K$48</f>
        <v>260</v>
      </c>
      <c r="C46" s="164"/>
      <c r="D46" s="164"/>
      <c r="E46" s="164">
        <f>'実質公債費比率（分子）の構造'!L$48</f>
        <v>262</v>
      </c>
      <c r="F46" s="164"/>
      <c r="G46" s="164"/>
      <c r="H46" s="164">
        <f>'実質公債費比率（分子）の構造'!M$48</f>
        <v>249</v>
      </c>
      <c r="I46" s="164"/>
      <c r="J46" s="164"/>
      <c r="K46" s="164">
        <f>'実質公債費比率（分子）の構造'!N$48</f>
        <v>234</v>
      </c>
      <c r="L46" s="164"/>
      <c r="M46" s="164"/>
      <c r="N46" s="164">
        <f>'実質公債費比率（分子）の構造'!O$48</f>
        <v>220</v>
      </c>
      <c r="O46" s="164"/>
      <c r="P46" s="164"/>
    </row>
    <row r="47" spans="1:16" x14ac:dyDescent="0.15">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15">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15">
      <c r="A49" s="164" t="s">
        <v>66</v>
      </c>
      <c r="B49" s="164">
        <f>'実質公債費比率（分子）の構造'!K$45</f>
        <v>407</v>
      </c>
      <c r="C49" s="164"/>
      <c r="D49" s="164"/>
      <c r="E49" s="164">
        <f>'実質公債費比率（分子）の構造'!L$45</f>
        <v>432</v>
      </c>
      <c r="F49" s="164"/>
      <c r="G49" s="164"/>
      <c r="H49" s="164">
        <f>'実質公債費比率（分子）の構造'!M$45</f>
        <v>443</v>
      </c>
      <c r="I49" s="164"/>
      <c r="J49" s="164"/>
      <c r="K49" s="164">
        <f>'実質公債費比率（分子）の構造'!N$45</f>
        <v>440</v>
      </c>
      <c r="L49" s="164"/>
      <c r="M49" s="164"/>
      <c r="N49" s="164">
        <f>'実質公債費比率（分子）の構造'!O$45</f>
        <v>428</v>
      </c>
      <c r="O49" s="164"/>
      <c r="P49" s="164"/>
    </row>
    <row r="50" spans="1:16" x14ac:dyDescent="0.15">
      <c r="A50" s="164" t="s">
        <v>67</v>
      </c>
      <c r="B50" s="164" t="e">
        <f>NA()</f>
        <v>#N/A</v>
      </c>
      <c r="C50" s="164">
        <f>IF(ISNUMBER('実質公債費比率（分子）の構造'!K$53),'実質公債費比率（分子）の構造'!K$53,NA())</f>
        <v>247</v>
      </c>
      <c r="D50" s="164" t="e">
        <f>NA()</f>
        <v>#N/A</v>
      </c>
      <c r="E50" s="164" t="e">
        <f>NA()</f>
        <v>#N/A</v>
      </c>
      <c r="F50" s="164">
        <f>IF(ISNUMBER('実質公債費比率（分子）の構造'!L$53),'実質公債費比率（分子）の構造'!L$53,NA())</f>
        <v>279</v>
      </c>
      <c r="G50" s="164" t="e">
        <f>NA()</f>
        <v>#N/A</v>
      </c>
      <c r="H50" s="164" t="e">
        <f>NA()</f>
        <v>#N/A</v>
      </c>
      <c r="I50" s="164">
        <f>IF(ISNUMBER('実質公債費比率（分子）の構造'!M$53),'実質公債費比率（分子）の構造'!M$53,NA())</f>
        <v>290</v>
      </c>
      <c r="J50" s="164" t="e">
        <f>NA()</f>
        <v>#N/A</v>
      </c>
      <c r="K50" s="164" t="e">
        <f>NA()</f>
        <v>#N/A</v>
      </c>
      <c r="L50" s="164">
        <f>IF(ISNUMBER('実質公債費比率（分子）の構造'!N$53),'実質公債費比率（分子）の構造'!N$53,NA())</f>
        <v>280</v>
      </c>
      <c r="M50" s="164" t="e">
        <f>NA()</f>
        <v>#N/A</v>
      </c>
      <c r="N50" s="164" t="e">
        <f>NA()</f>
        <v>#N/A</v>
      </c>
      <c r="O50" s="164">
        <f>IF(ISNUMBER('実質公債費比率（分子）の構造'!O$53),'実質公債費比率（分子）の構造'!O$53,NA())</f>
        <v>256</v>
      </c>
      <c r="P50" s="164" t="e">
        <f>NA()</f>
        <v>#N/A</v>
      </c>
    </row>
    <row r="53" spans="1:16" x14ac:dyDescent="0.15">
      <c r="A53" s="132" t="s">
        <v>68</v>
      </c>
    </row>
    <row r="54" spans="1:16" x14ac:dyDescent="0.15">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15">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15">
      <c r="A56" s="163" t="s">
        <v>43</v>
      </c>
      <c r="B56" s="163"/>
      <c r="C56" s="163"/>
      <c r="D56" s="163">
        <f>'将来負担比率（分子）の構造'!I$52</f>
        <v>5098</v>
      </c>
      <c r="E56" s="163"/>
      <c r="F56" s="163"/>
      <c r="G56" s="163">
        <f>'将来負担比率（分子）の構造'!J$52</f>
        <v>5070</v>
      </c>
      <c r="H56" s="163"/>
      <c r="I56" s="163"/>
      <c r="J56" s="163">
        <f>'将来負担比率（分子）の構造'!K$52</f>
        <v>4821</v>
      </c>
      <c r="K56" s="163"/>
      <c r="L56" s="163"/>
      <c r="M56" s="163">
        <f>'将来負担比率（分子）の構造'!L$52</f>
        <v>4755</v>
      </c>
      <c r="N56" s="163"/>
      <c r="O56" s="163"/>
      <c r="P56" s="163">
        <f>'将来負担比率（分子）の構造'!M$52</f>
        <v>4554</v>
      </c>
    </row>
    <row r="57" spans="1:16" x14ac:dyDescent="0.15">
      <c r="A57" s="163" t="s">
        <v>42</v>
      </c>
      <c r="B57" s="163"/>
      <c r="C57" s="163"/>
      <c r="D57" s="163" t="str">
        <f>'将来負担比率（分子）の構造'!I$51</f>
        <v>-</v>
      </c>
      <c r="E57" s="163"/>
      <c r="F57" s="163"/>
      <c r="G57" s="163" t="str">
        <f>'将来負担比率（分子）の構造'!J$51</f>
        <v>-</v>
      </c>
      <c r="H57" s="163"/>
      <c r="I57" s="163"/>
      <c r="J57" s="163" t="str">
        <f>'将来負担比率（分子）の構造'!K$51</f>
        <v>-</v>
      </c>
      <c r="K57" s="163"/>
      <c r="L57" s="163"/>
      <c r="M57" s="163" t="str">
        <f>'将来負担比率（分子）の構造'!L$51</f>
        <v>-</v>
      </c>
      <c r="N57" s="163"/>
      <c r="O57" s="163"/>
      <c r="P57" s="163" t="str">
        <f>'将来負担比率（分子）の構造'!M$51</f>
        <v>-</v>
      </c>
    </row>
    <row r="58" spans="1:16" x14ac:dyDescent="0.15">
      <c r="A58" s="163" t="s">
        <v>41</v>
      </c>
      <c r="B58" s="163"/>
      <c r="C58" s="163"/>
      <c r="D58" s="163">
        <f>'将来負担比率（分子）の構造'!I$50</f>
        <v>2976</v>
      </c>
      <c r="E58" s="163"/>
      <c r="F58" s="163"/>
      <c r="G58" s="163">
        <f>'将来負担比率（分子）の構造'!J$50</f>
        <v>3309</v>
      </c>
      <c r="H58" s="163"/>
      <c r="I58" s="163"/>
      <c r="J58" s="163">
        <f>'将来負担比率（分子）の構造'!K$50</f>
        <v>3315</v>
      </c>
      <c r="K58" s="163"/>
      <c r="L58" s="163"/>
      <c r="M58" s="163">
        <f>'将来負担比率（分子）の構造'!L$50</f>
        <v>3326</v>
      </c>
      <c r="N58" s="163"/>
      <c r="O58" s="163"/>
      <c r="P58" s="163">
        <f>'将来負担比率（分子）の構造'!M$50</f>
        <v>3012</v>
      </c>
    </row>
    <row r="59" spans="1:16" x14ac:dyDescent="0.15">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15">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15">
      <c r="A61" s="163" t="s">
        <v>36</v>
      </c>
      <c r="B61" s="163">
        <f>'将来負担比率（分子）の構造'!I$46</f>
        <v>9</v>
      </c>
      <c r="C61" s="163"/>
      <c r="D61" s="163"/>
      <c r="E61" s="163" t="str">
        <f>'将来負担比率（分子）の構造'!J$46</f>
        <v>-</v>
      </c>
      <c r="F61" s="163"/>
      <c r="G61" s="163"/>
      <c r="H61" s="163">
        <f>'将来負担比率（分子）の構造'!K$46</f>
        <v>1</v>
      </c>
      <c r="I61" s="163"/>
      <c r="J61" s="163"/>
      <c r="K61" s="163" t="str">
        <f>'将来負担比率（分子）の構造'!L$46</f>
        <v>-</v>
      </c>
      <c r="L61" s="163"/>
      <c r="M61" s="163"/>
      <c r="N61" s="163" t="str">
        <f>'将来負担比率（分子）の構造'!M$46</f>
        <v>-</v>
      </c>
      <c r="O61" s="163"/>
      <c r="P61" s="163"/>
    </row>
    <row r="62" spans="1:16" x14ac:dyDescent="0.15">
      <c r="A62" s="163" t="s">
        <v>35</v>
      </c>
      <c r="B62" s="163">
        <f>'将来負担比率（分子）の構造'!I$45</f>
        <v>897</v>
      </c>
      <c r="C62" s="163"/>
      <c r="D62" s="163"/>
      <c r="E62" s="163">
        <f>'将来負担比率（分子）の構造'!J$45</f>
        <v>894</v>
      </c>
      <c r="F62" s="163"/>
      <c r="G62" s="163"/>
      <c r="H62" s="163">
        <f>'将来負担比率（分子）の構造'!K$45</f>
        <v>942</v>
      </c>
      <c r="I62" s="163"/>
      <c r="J62" s="163"/>
      <c r="K62" s="163">
        <f>'将来負担比率（分子）の構造'!L$45</f>
        <v>933</v>
      </c>
      <c r="L62" s="163"/>
      <c r="M62" s="163"/>
      <c r="N62" s="163">
        <f>'将来負担比率（分子）の構造'!M$45</f>
        <v>891</v>
      </c>
      <c r="O62" s="163"/>
      <c r="P62" s="163"/>
    </row>
    <row r="63" spans="1:16" x14ac:dyDescent="0.15">
      <c r="A63" s="163" t="s">
        <v>34</v>
      </c>
      <c r="B63" s="163">
        <f>'将来負担比率（分子）の構造'!I$44</f>
        <v>296</v>
      </c>
      <c r="C63" s="163"/>
      <c r="D63" s="163"/>
      <c r="E63" s="163">
        <f>'将来負担比率（分子）の構造'!J$44</f>
        <v>265</v>
      </c>
      <c r="F63" s="163"/>
      <c r="G63" s="163"/>
      <c r="H63" s="163">
        <f>'将来負担比率（分子）の構造'!K$44</f>
        <v>290</v>
      </c>
      <c r="I63" s="163"/>
      <c r="J63" s="163"/>
      <c r="K63" s="163">
        <f>'将来負担比率（分子）の構造'!L$44</f>
        <v>624</v>
      </c>
      <c r="L63" s="163"/>
      <c r="M63" s="163"/>
      <c r="N63" s="163">
        <f>'将来負担比率（分子）の構造'!M$44</f>
        <v>737</v>
      </c>
      <c r="O63" s="163"/>
      <c r="P63" s="163"/>
    </row>
    <row r="64" spans="1:16" x14ac:dyDescent="0.15">
      <c r="A64" s="163" t="s">
        <v>33</v>
      </c>
      <c r="B64" s="163">
        <f>'将来負担比率（分子）の構造'!I$43</f>
        <v>2381</v>
      </c>
      <c r="C64" s="163"/>
      <c r="D64" s="163"/>
      <c r="E64" s="163">
        <f>'将来負担比率（分子）の構造'!J$43</f>
        <v>2333</v>
      </c>
      <c r="F64" s="163"/>
      <c r="G64" s="163"/>
      <c r="H64" s="163">
        <f>'将来負担比率（分子）の構造'!K$43</f>
        <v>2187</v>
      </c>
      <c r="I64" s="163"/>
      <c r="J64" s="163"/>
      <c r="K64" s="163">
        <f>'将来負担比率（分子）の構造'!L$43</f>
        <v>2047</v>
      </c>
      <c r="L64" s="163"/>
      <c r="M64" s="163"/>
      <c r="N64" s="163">
        <f>'将来負担比率（分子）の構造'!M$43</f>
        <v>1416</v>
      </c>
      <c r="O64" s="163"/>
      <c r="P64" s="163"/>
    </row>
    <row r="65" spans="1:16" x14ac:dyDescent="0.15">
      <c r="A65" s="163" t="s">
        <v>32</v>
      </c>
      <c r="B65" s="163" t="str">
        <f>'将来負担比率（分子）の構造'!I$42</f>
        <v>-</v>
      </c>
      <c r="C65" s="163"/>
      <c r="D65" s="163"/>
      <c r="E65" s="163" t="str">
        <f>'将来負担比率（分子）の構造'!J$42</f>
        <v>-</v>
      </c>
      <c r="F65" s="163"/>
      <c r="G65" s="163"/>
      <c r="H65" s="163" t="str">
        <f>'将来負担比率（分子）の構造'!K$42</f>
        <v>-</v>
      </c>
      <c r="I65" s="163"/>
      <c r="J65" s="163"/>
      <c r="K65" s="163" t="str">
        <f>'将来負担比率（分子）の構造'!L$42</f>
        <v>-</v>
      </c>
      <c r="L65" s="163"/>
      <c r="M65" s="163"/>
      <c r="N65" s="163" t="str">
        <f>'将来負担比率（分子）の構造'!M$42</f>
        <v>-</v>
      </c>
      <c r="O65" s="163"/>
      <c r="P65" s="163"/>
    </row>
    <row r="66" spans="1:16" x14ac:dyDescent="0.15">
      <c r="A66" s="163" t="s">
        <v>31</v>
      </c>
      <c r="B66" s="163">
        <f>'将来負担比率（分子）の構造'!I$41</f>
        <v>5200</v>
      </c>
      <c r="C66" s="163"/>
      <c r="D66" s="163"/>
      <c r="E66" s="163">
        <f>'将来負担比率（分子）の構造'!J$41</f>
        <v>5349</v>
      </c>
      <c r="F66" s="163"/>
      <c r="G66" s="163"/>
      <c r="H66" s="163">
        <f>'将来負担比率（分子）の構造'!K$41</f>
        <v>5026</v>
      </c>
      <c r="I66" s="163"/>
      <c r="J66" s="163"/>
      <c r="K66" s="163">
        <f>'将来負担比率（分子）の構造'!L$41</f>
        <v>4853</v>
      </c>
      <c r="L66" s="163"/>
      <c r="M66" s="163"/>
      <c r="N66" s="163">
        <f>'将来負担比率（分子）の構造'!M$41</f>
        <v>4737</v>
      </c>
      <c r="O66" s="163"/>
      <c r="P66" s="163"/>
    </row>
    <row r="67" spans="1:16" x14ac:dyDescent="0.15">
      <c r="A67" s="163" t="s">
        <v>71</v>
      </c>
      <c r="B67" s="163" t="e">
        <f>NA()</f>
        <v>#N/A</v>
      </c>
      <c r="C67" s="163">
        <f>IF(ISNUMBER('将来負担比率（分子）の構造'!I$53), IF('将来負担比率（分子）の構造'!I$53 &lt; 0, 0, '将来負担比率（分子）の構造'!I$53), NA())</f>
        <v>707</v>
      </c>
      <c r="D67" s="163" t="e">
        <f>NA()</f>
        <v>#N/A</v>
      </c>
      <c r="E67" s="163" t="e">
        <f>NA()</f>
        <v>#N/A</v>
      </c>
      <c r="F67" s="163">
        <f>IF(ISNUMBER('将来負担比率（分子）の構造'!J$53), IF('将来負担比率（分子）の構造'!J$53 &lt; 0, 0, '将来負担比率（分子）の構造'!J$53), NA())</f>
        <v>462</v>
      </c>
      <c r="G67" s="163" t="e">
        <f>NA()</f>
        <v>#N/A</v>
      </c>
      <c r="H67" s="163" t="e">
        <f>NA()</f>
        <v>#N/A</v>
      </c>
      <c r="I67" s="163">
        <f>IF(ISNUMBER('将来負担比率（分子）の構造'!K$53), IF('将来負担比率（分子）の構造'!K$53 &lt; 0, 0, '将来負担比率（分子）の構造'!K$53), NA())</f>
        <v>309</v>
      </c>
      <c r="J67" s="163" t="e">
        <f>NA()</f>
        <v>#N/A</v>
      </c>
      <c r="K67" s="163" t="e">
        <f>NA()</f>
        <v>#N/A</v>
      </c>
      <c r="L67" s="163">
        <f>IF(ISNUMBER('将来負担比率（分子）の構造'!L$53), IF('将来負担比率（分子）の構造'!L$53 &lt; 0, 0, '将来負担比率（分子）の構造'!L$53), NA())</f>
        <v>377</v>
      </c>
      <c r="M67" s="163" t="e">
        <f>NA()</f>
        <v>#N/A</v>
      </c>
      <c r="N67" s="163" t="e">
        <f>NA()</f>
        <v>#N/A</v>
      </c>
      <c r="O67" s="163">
        <f>IF(ISNUMBER('将来負担比率（分子）の構造'!M$53), IF('将来負担比率（分子）の構造'!M$53 &lt; 0, 0, '将来負担比率（分子）の構造'!M$53), NA())</f>
        <v>215</v>
      </c>
      <c r="P67" s="163" t="e">
        <f>NA()</f>
        <v>#N/A</v>
      </c>
    </row>
    <row r="70" spans="1:16" x14ac:dyDescent="0.15">
      <c r="A70" s="165" t="s">
        <v>72</v>
      </c>
      <c r="B70" s="165"/>
      <c r="C70" s="165"/>
      <c r="D70" s="165"/>
      <c r="E70" s="165"/>
      <c r="F70" s="165"/>
    </row>
    <row r="71" spans="1:16" x14ac:dyDescent="0.15">
      <c r="A71" s="166"/>
      <c r="B71" s="166" t="str">
        <f>基金残高に係る経年分析!F54</f>
        <v>R04</v>
      </c>
      <c r="C71" s="166" t="str">
        <f>基金残高に係る経年分析!G54</f>
        <v>R05</v>
      </c>
      <c r="D71" s="166" t="str">
        <f>基金残高に係る経年分析!H54</f>
        <v>R06</v>
      </c>
    </row>
    <row r="72" spans="1:16" x14ac:dyDescent="0.15">
      <c r="A72" s="166" t="s">
        <v>73</v>
      </c>
      <c r="B72" s="167">
        <f>基金残高に係る経年分析!F55</f>
        <v>1894</v>
      </c>
      <c r="C72" s="167">
        <f>基金残高に係る経年分析!G55</f>
        <v>2003</v>
      </c>
      <c r="D72" s="167">
        <f>基金残高に係る経年分析!H55</f>
        <v>1950</v>
      </c>
    </row>
    <row r="73" spans="1:16" x14ac:dyDescent="0.15">
      <c r="A73" s="166" t="s">
        <v>74</v>
      </c>
      <c r="B73" s="167">
        <f>基金残高に係る経年分析!F56</f>
        <v>57</v>
      </c>
      <c r="C73" s="167">
        <f>基金残高に係る経年分析!G56</f>
        <v>74</v>
      </c>
      <c r="D73" s="167">
        <f>基金残高に係る経年分析!H56</f>
        <v>88</v>
      </c>
    </row>
    <row r="74" spans="1:16" x14ac:dyDescent="0.15">
      <c r="A74" s="166" t="s">
        <v>75</v>
      </c>
      <c r="B74" s="167">
        <f>基金残高に係る経年分析!F57</f>
        <v>913</v>
      </c>
      <c r="C74" s="167">
        <f>基金残高に係る経年分析!G57</f>
        <v>844</v>
      </c>
      <c r="D74" s="167">
        <f>基金残高に係る経年分析!H57</f>
        <v>798</v>
      </c>
    </row>
  </sheetData>
  <sheetProtection algorithmName="SHA-512" hashValue="h40cDw+2vL3tcbLYRZJTU5WAbYUB7FpEeJ+8ZF7S0JB23gSDdWKDtAcP2HR5xycsMPMLdbWahOtjc+Jrhnvc8A==" saltValue="1Gzt9slc+aZgNavZtcRDqA=="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富田　浩</cp:lastModifiedBy>
  <cp:lastPrinted>2026-03-09T02:39:24Z</cp:lastPrinted>
  <dcterms:created xsi:type="dcterms:W3CDTF">2026-02-23T05:20:09Z</dcterms:created>
  <dcterms:modified xsi:type="dcterms:W3CDTF">2026-03-18T23:55:09Z</dcterms:modified>
  <cp:category/>
</cp:coreProperties>
</file>